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10305" tabRatio="952" firstSheet="6" activeTab="0"/>
  </bookViews>
  <sheets>
    <sheet name="Table matières" sheetId="1" r:id="rId1"/>
    <sheet name="Rapport" sheetId="2" r:id="rId2"/>
    <sheet name="ListeOBE" sheetId="3" r:id="rId3"/>
    <sheet name="Comptes à recevoir A" sheetId="4" r:id="rId4"/>
    <sheet name="Immobilisations B" sheetId="5" r:id="rId5"/>
    <sheet name="Comptes à payer C" sheetId="6" r:id="rId6"/>
    <sheet name="Dette à long terme D" sheetId="7" r:id="rId7"/>
    <sheet name="Revenus EFG" sheetId="8" r:id="rId8"/>
    <sheet name="Dépenses HIJKLMN" sheetId="9" r:id="rId9"/>
    <sheet name="Remb dettes L.T. O" sheetId="10" state="hidden" r:id="rId10"/>
    <sheet name="TableauAmort" sheetId="11" r:id="rId11"/>
    <sheet name="Rapport église" sheetId="12" r:id="rId12"/>
    <sheet name="TP-985.22" sheetId="13" r:id="rId13"/>
    <sheet name="T3010 page 3" sheetId="14" state="hidden" r:id="rId14"/>
    <sheet name="T3010 page 7" sheetId="15" r:id="rId15"/>
    <sheet name="T3010 page 8" sheetId="16" r:id="rId16"/>
    <sheet name="T3010 page 9" sheetId="17" r:id="rId17"/>
  </sheets>
  <externalReferences>
    <externalReference r:id="rId20"/>
  </externalReferences>
  <definedNames>
    <definedName name="_xlnm.Print_Area">'ListeOBE'!$A$1:$G$23</definedName>
    <definedName name="_xlnm.Print_Titles">'Dépenses HIJKLMN'!$1:$4</definedName>
    <definedName name="_xlnm.Print_Titles_1">'Rapport'!$1:$1</definedName>
    <definedName name="DescriptionIndex">'[1]DescriptionIndex'!$A$2:$E$463</definedName>
    <definedName name="DescriptionRegroup">'[1]DescriptionIndex'!$G$2:$N$51</definedName>
    <definedName name="Index">"#REF!"</definedName>
    <definedName name="IndexSP1">"#REF!"</definedName>
    <definedName name="_xlnm.Print_Area" localSheetId="8">'Dépenses HIJKLMN'!$A$1:$J$100</definedName>
    <definedName name="_xlnm.Print_Area" localSheetId="4">'Immobilisations B'!$A$1:$I$37</definedName>
    <definedName name="_xlnm.Print_Area" localSheetId="2">'ListeOBE'!$A$1:$O$23</definedName>
    <definedName name="_xlnm.Print_Area" localSheetId="11">'Rapport église'!$A$3:$M$50</definedName>
    <definedName name="_xlnm.Print_Area" localSheetId="7">'Revenus EFG'!$A$1:$I$72</definedName>
    <definedName name="_xlnm.Print_Area" localSheetId="13">'T3010 page 3'!$A$1:$L$97</definedName>
    <definedName name="_xlnm.Print_Area" localSheetId="14">'T3010 page 7'!$A$1:$K$37</definedName>
    <definedName name="_xlnm.Print_Area" localSheetId="16">'T3010 page 9'!$A$1:$K$37</definedName>
    <definedName name="_xlnm.Print_Area" localSheetId="12">'TP-985.22'!$A$1:$M$99</definedName>
    <definedName name="_xlnm.Print_Titles" localSheetId="8">'Dépenses HIJKLMN'!$1:$4</definedName>
    <definedName name="_xlnm.Print_Titles" localSheetId="1">'Rapport'!$1:$1</definedName>
    <definedName name="Solde">"#REF!"</definedName>
    <definedName name="SoldeP1">"#REF!"</definedName>
  </definedNames>
  <calcPr fullCalcOnLoad="1"/>
</workbook>
</file>

<file path=xl/sharedStrings.xml><?xml version="1.0" encoding="utf-8"?>
<sst xmlns="http://schemas.openxmlformats.org/spreadsheetml/2006/main" count="771" uniqueCount="628">
  <si>
    <t>ALLIANCE CHRÉTIENNE &amp; MISSIONNAIRE AU QUÉBEC</t>
  </si>
  <si>
    <t>IMPORTANT : NE PAS INSCRIRE DE DONNÉES DANS LES ZONES OMBRAGÉES (BLEU) DU RAPPORT FINANCIER ET DES ANNEXES.</t>
  </si>
  <si>
    <t>TABLE DES MATIÈRES</t>
  </si>
  <si>
    <t>RAPPORT ANNUEL ACMQ</t>
  </si>
  <si>
    <t>LISTE DES DONS FAITS À DES ORGANISMES ENREGISTRÉS (OBE)</t>
  </si>
  <si>
    <t>ANNEXE A - COMPTES À RECEVOIR</t>
  </si>
  <si>
    <t>ANNEXE B - IMMOBILISATIONS</t>
  </si>
  <si>
    <t>ANNEXE C - COMPTES À PAYER</t>
  </si>
  <si>
    <t>ANNEXE D - DETTE À LONG TERME</t>
  </si>
  <si>
    <t>ANNEXE E - REVENUS D'OFFRANDES</t>
  </si>
  <si>
    <t>ANNEXE F - REVENUS DE MINISTÈRES ET D'ACTIVITÉS</t>
  </si>
  <si>
    <t>ANNEXE G - AUTRES REVENUS</t>
  </si>
  <si>
    <t>ANNEXE H - DÉPENSES ADMINISTRATIVES</t>
  </si>
  <si>
    <t>ANNEXE J – FRAIS FINANCIERS</t>
  </si>
  <si>
    <t>ANNEXE K - DÉPENSES D'ACTIVITÉS ET DE MINISTÈRES</t>
  </si>
  <si>
    <t>ANNEXE L - COÛTS D'OCCUPATION</t>
  </si>
  <si>
    <t>ANNEXE M - DONS DE L'ÉGLISE</t>
  </si>
  <si>
    <t>ANNEXE N - DONS DES PARTICULIERS</t>
  </si>
  <si>
    <t xml:space="preserve">NO. D'ENREGISTREMENT DE L'ARC : </t>
  </si>
  <si>
    <t xml:space="preserve">             RR</t>
  </si>
  <si>
    <t>$</t>
  </si>
  <si>
    <t>ACTIF</t>
  </si>
  <si>
    <r>
      <t>P</t>
    </r>
    <r>
      <rPr>
        <sz val="12"/>
        <rFont val="Times New Roman"/>
        <family val="1"/>
      </rPr>
      <t xml:space="preserve">lacements </t>
    </r>
    <r>
      <rPr>
        <b/>
        <sz val="12"/>
        <rFont val="Times New Roman"/>
        <family val="1"/>
      </rPr>
      <t>ACMQ</t>
    </r>
  </si>
  <si>
    <r>
      <t>I</t>
    </r>
    <r>
      <rPr>
        <sz val="12"/>
        <rFont val="Times New Roman"/>
        <family val="1"/>
      </rPr>
      <t>nventaire</t>
    </r>
  </si>
  <si>
    <r>
      <t>F</t>
    </r>
    <r>
      <rPr>
        <sz val="12"/>
        <rFont val="Times New Roman"/>
        <family val="1"/>
      </rPr>
      <t>rais payés d'avance</t>
    </r>
  </si>
  <si>
    <t>PASSIF</t>
  </si>
  <si>
    <r>
      <t>M</t>
    </r>
    <r>
      <rPr>
        <sz val="12"/>
        <rFont val="Times New Roman"/>
        <family val="1"/>
      </rPr>
      <t>arge de crédit</t>
    </r>
  </si>
  <si>
    <r>
      <t>C</t>
    </r>
    <r>
      <rPr>
        <sz val="12"/>
        <rFont val="Times New Roman"/>
        <family val="1"/>
      </rPr>
      <t>omptes à payer à l'</t>
    </r>
    <r>
      <rPr>
        <b/>
        <sz val="12"/>
        <rFont val="Times New Roman"/>
        <family val="1"/>
      </rPr>
      <t>ACMQ</t>
    </r>
  </si>
  <si>
    <r>
      <t>F</t>
    </r>
    <r>
      <rPr>
        <sz val="12"/>
        <rFont val="Times New Roman"/>
        <family val="1"/>
      </rPr>
      <t>onds réservés (affectés)</t>
    </r>
  </si>
  <si>
    <r>
      <t>D</t>
    </r>
    <r>
      <rPr>
        <sz val="12"/>
        <rFont val="Times New Roman"/>
        <family val="1"/>
      </rPr>
      <t>ette à long terme à payer à l'</t>
    </r>
    <r>
      <rPr>
        <b/>
        <sz val="12"/>
        <rFont val="Times New Roman"/>
        <family val="1"/>
      </rPr>
      <t>ACMQ</t>
    </r>
  </si>
  <si>
    <t>REVENUS</t>
  </si>
  <si>
    <t>DÉPENSES</t>
  </si>
  <si>
    <t>Nom de l'organisme</t>
  </si>
  <si>
    <t>Montant du don</t>
  </si>
  <si>
    <t>DONS VERSÉS À D'AUTRES ORGANISMES DE BIENFAISANCE ENREGISTRÉS</t>
  </si>
  <si>
    <t>Comptes à recevoir</t>
  </si>
  <si>
    <t>Avance à un employé</t>
  </si>
  <si>
    <t>Dépôt de sécurité</t>
  </si>
  <si>
    <t>Intérêts à recevoir</t>
  </si>
  <si>
    <t>TPS à recevoir</t>
  </si>
  <si>
    <t>TVQ à recevoir</t>
  </si>
  <si>
    <t>B - IMMOBILISATIONS CORPORELLES</t>
  </si>
  <si>
    <t>Coût</t>
  </si>
  <si>
    <t>Acquisitions</t>
  </si>
  <si>
    <t>Cessions</t>
  </si>
  <si>
    <t>Système de son</t>
  </si>
  <si>
    <t xml:space="preserve">Mobilier </t>
  </si>
  <si>
    <t>Équipements</t>
  </si>
  <si>
    <t>Équipement informatique</t>
  </si>
  <si>
    <t>Matériel roulant</t>
  </si>
  <si>
    <t>Autres</t>
  </si>
  <si>
    <t>Amortissement cumulé</t>
  </si>
  <si>
    <t>Amortissement</t>
  </si>
  <si>
    <t>Ajustement</t>
  </si>
  <si>
    <t>Valeur nette</t>
  </si>
  <si>
    <t>TERRAIN ET BÂTIMENT SEULEMENT</t>
  </si>
  <si>
    <t>Terrain (ACMQ)</t>
  </si>
  <si>
    <t>Bâtiment de l'église (ACMQ)</t>
  </si>
  <si>
    <t>Comptes fournisseurs</t>
  </si>
  <si>
    <t>Cartes de crédit à payer</t>
  </si>
  <si>
    <t>Frais courus</t>
  </si>
  <si>
    <t>Salaires, retenues à la source, taxes et contributions</t>
  </si>
  <si>
    <t>Sommes dues - Administrateurs</t>
  </si>
  <si>
    <t>Emprunts auprès des particuliers</t>
  </si>
  <si>
    <r>
      <t xml:space="preserve">Emprunt hypothécaire, remboursable par versements mensuels de :_____________ $ </t>
    </r>
    <r>
      <rPr>
        <b/>
        <u val="single"/>
        <sz val="11"/>
        <rFont val="Times New Roman"/>
        <family val="1"/>
      </rPr>
      <t>incluant les intérêts</t>
    </r>
    <r>
      <rPr>
        <sz val="11"/>
        <rFont val="Times New Roman"/>
        <family val="1"/>
      </rPr>
      <t xml:space="preserve"> calculés au taux de: __________ %, renouvelable en  MOIS:__________ ANNÉE:_________, échéant en MOIS:__________ ANNÉE:___________ .</t>
    </r>
  </si>
  <si>
    <r>
      <t xml:space="preserve">Emprunt hypothécaire, remboursable par versements mensuels de :_____________ $ </t>
    </r>
    <r>
      <rPr>
        <b/>
        <u val="single"/>
        <sz val="11"/>
        <rFont val="Times New Roman"/>
        <family val="1"/>
      </rPr>
      <t>plus les intérêts</t>
    </r>
    <r>
      <rPr>
        <sz val="11"/>
        <rFont val="Times New Roman"/>
        <family val="1"/>
      </rPr>
      <t xml:space="preserve"> calculés au taux de: __________ %, renouvelable en  MOIS:__________ ANNÉE:_________, échéant en MOIS:__________ ANNÉE:___________ .</t>
    </r>
  </si>
  <si>
    <t>Emprunt à long terme #3</t>
  </si>
  <si>
    <t>Capital remboursable au cours du prochain exercice</t>
  </si>
  <si>
    <t>ACTIF moins PASSIF = ACTIFS NETS</t>
  </si>
  <si>
    <t>ACTIFS NETS (SURPLUS) / BÉNÉFICES NON RÉPARTIS</t>
  </si>
  <si>
    <r>
      <t xml:space="preserve">INVESTIS EN IMMOBILISATIONS </t>
    </r>
    <r>
      <rPr>
        <b/>
        <sz val="9"/>
        <color indexed="12"/>
        <rFont val="Times New Roman"/>
        <family val="1"/>
      </rPr>
      <t>(Ligne 7 du rapport annuel - ACTIF)</t>
    </r>
  </si>
  <si>
    <t>FONDS NON AFFECTÉS</t>
  </si>
  <si>
    <r>
      <t xml:space="preserve">FONDS AFFECTÉS </t>
    </r>
    <r>
      <rPr>
        <b/>
        <sz val="9"/>
        <color indexed="12"/>
        <rFont val="Times New Roman"/>
        <family val="1"/>
      </rPr>
      <t>(Ligne 11 du rapport annuel - PASSIF)</t>
    </r>
  </si>
  <si>
    <t>INSCRIRE LE TOTAL DE VOTRE ACTIF NET</t>
  </si>
  <si>
    <t>Dons pour les projets spéciaux de l'ACMC</t>
  </si>
  <si>
    <t>Dons pour Mission Québec / Ministères canadiens</t>
  </si>
  <si>
    <t>Dons pour les projets spéciaux de l'ACM Qc</t>
  </si>
  <si>
    <t>Dons pour les Associations multiculturelles ACMC</t>
  </si>
  <si>
    <t>Dons pour les ministères non ACM</t>
  </si>
  <si>
    <t>Autres dons d'offrandes</t>
  </si>
  <si>
    <t>Ministère des femmes</t>
  </si>
  <si>
    <t>Ministère des hommes</t>
  </si>
  <si>
    <t>Formation</t>
  </si>
  <si>
    <t>Jeunesse</t>
  </si>
  <si>
    <t>Musique</t>
  </si>
  <si>
    <t>Librairie - ventes d'articles (brut)</t>
  </si>
  <si>
    <t>Revenus mariages et funérailles</t>
  </si>
  <si>
    <t xml:space="preserve">Autres ministères et activités </t>
  </si>
  <si>
    <t>Dons d'autres organismes</t>
  </si>
  <si>
    <t>Retour de taxes TPS / TVQ</t>
  </si>
  <si>
    <t>Autres revenus</t>
  </si>
  <si>
    <t>Mission Québec / Ministères canadiens</t>
  </si>
  <si>
    <t>Projets spéciaux de l'ACM Qc</t>
  </si>
  <si>
    <t>Ministères non ACM</t>
  </si>
  <si>
    <t>Aide aux familles et particuliers</t>
  </si>
  <si>
    <t>Autres dons des particuliers</t>
  </si>
  <si>
    <t>IMMOBILISATIONS</t>
  </si>
  <si>
    <t>TABLEAU DE CALCULS</t>
  </si>
  <si>
    <t>DESCRIPTION</t>
  </si>
  <si>
    <t>COÛT</t>
  </si>
  <si>
    <t>TAUX</t>
  </si>
  <si>
    <t>AMORTISSEMENT CUMULÉ</t>
  </si>
  <si>
    <t>VALEUR NETTE</t>
  </si>
  <si>
    <t>Début</t>
  </si>
  <si>
    <t>Dispositions</t>
  </si>
  <si>
    <t>Fin</t>
  </si>
  <si>
    <t>Dépense</t>
  </si>
  <si>
    <t>Terrain</t>
  </si>
  <si>
    <t>Bâtiment</t>
  </si>
  <si>
    <t>Aires de stationnement</t>
  </si>
  <si>
    <t>Mobilier et équipement</t>
  </si>
  <si>
    <t>Équipement de bureau</t>
  </si>
  <si>
    <t>Équipement son et musique</t>
  </si>
  <si>
    <t>Équipement audio-visuel</t>
  </si>
  <si>
    <t>Système téléphonique</t>
  </si>
  <si>
    <t>Enseigne</t>
  </si>
  <si>
    <t xml:space="preserve">Autres actifs </t>
  </si>
  <si>
    <t>TOTAL</t>
  </si>
  <si>
    <t>Alliance chrétienne et missionnaire au Québec</t>
  </si>
  <si>
    <t>Alliance chrétienne et missionnaire au Canada</t>
  </si>
  <si>
    <t>ANNEXE M - DONS À PARTIR DU BUDGET DE L'ÉGLISE</t>
  </si>
  <si>
    <t>ANNEXE N - DONS CONTRIBUÉS PAR DES PARTICULIERS</t>
  </si>
  <si>
    <t>ANNEXE O - REMBOURSEMENT DE DETTES À LONG TERME</t>
  </si>
  <si>
    <t>REMBOURSEMENT FONDS BÂTISSEURS</t>
  </si>
  <si>
    <t>REMBOURSEMENT FONDS DE GESTION</t>
  </si>
  <si>
    <t>REMBOURSEMENT HYPOTHÈQUE #1</t>
  </si>
  <si>
    <t>REMBOURSEMENT HYPOTHÈQUE #2</t>
  </si>
  <si>
    <t>ANNEXE D - DETTE À LONG TERME (AUTRES QUE ACMQ)</t>
  </si>
  <si>
    <t>ANNEXE O - REMBOURSEMENT DE DETTES À LONG TERME (L.T.)</t>
  </si>
  <si>
    <r>
      <t xml:space="preserve">Inscrire les remboursements de </t>
    </r>
    <r>
      <rPr>
        <b/>
        <sz val="12"/>
        <rFont val="Times New Roman"/>
        <family val="1"/>
      </rPr>
      <t xml:space="preserve">capital seulement. </t>
    </r>
    <r>
      <rPr>
        <sz val="12"/>
        <rFont val="Times New Roman"/>
        <family val="1"/>
      </rPr>
      <t xml:space="preserve"> La partie intérêts du remboursement doit être inscrite à l'</t>
    </r>
    <r>
      <rPr>
        <b/>
        <sz val="12"/>
        <rFont val="Times New Roman"/>
        <family val="1"/>
      </rPr>
      <t>annexe J - Frais financiers, Onglet Dépenses</t>
    </r>
  </si>
  <si>
    <t>Projets spéciaux de l'ACM Canada</t>
  </si>
  <si>
    <t>Associations multiculturelles de l'ACM</t>
  </si>
  <si>
    <t>Autres dons de l'église</t>
  </si>
  <si>
    <t>Dons pour le Fonds de bâtiment de l'église locale</t>
  </si>
  <si>
    <t>Offrandes générales pour l'église, avec reçus de charité</t>
  </si>
  <si>
    <t>Offrandes générales pour l'église, sans reçus de charité</t>
  </si>
  <si>
    <t>Dons pour les projets spéciaux de l'église locale</t>
  </si>
  <si>
    <t>ANNEXE I - DÉPENSES SALARIALES</t>
  </si>
  <si>
    <t>ANNEXE J - FRAIS FINANCIERS</t>
  </si>
  <si>
    <r>
      <t>P</t>
    </r>
    <r>
      <rPr>
        <sz val="12"/>
        <rFont val="Times New Roman"/>
        <family val="1"/>
      </rPr>
      <t xml:space="preserve">lacement temporaire - description, taux, échéance                                                              </t>
    </r>
  </si>
  <si>
    <t>AMBROSE UNIVERSITY</t>
  </si>
  <si>
    <t>Numéro
d'enregistrement RR</t>
  </si>
  <si>
    <t>Exercice 2017</t>
  </si>
  <si>
    <t>AUTRES REMBOURSEMENTS L.T.</t>
  </si>
  <si>
    <t>DONS EN NATURE</t>
  </si>
  <si>
    <t>DONS - SANS REÇUS DE CHARITÉ</t>
  </si>
  <si>
    <t>TOTAL DES REVENUS</t>
  </si>
  <si>
    <t>AUTRES REVENUS</t>
  </si>
  <si>
    <t>Page 6</t>
  </si>
  <si>
    <r>
      <t xml:space="preserve">   VII - FINANCES DE L'ÉGLISE -</t>
    </r>
    <r>
      <rPr>
        <sz val="12"/>
        <color indexed="8"/>
        <rFont val="Calibri"/>
        <family val="2"/>
      </rPr>
      <t xml:space="preserve"> Indiquez les données non-vérifiées si des données vérifiées ne sont pas disponibles. </t>
    </r>
  </si>
  <si>
    <t xml:space="preserve">   Si les données de la vérification finale varient de plus de 1 %, veuillez le rapportez.</t>
  </si>
  <si>
    <t xml:space="preserve">   (Indiquez les revenus en dollar entier.)</t>
  </si>
  <si>
    <t>.00 $</t>
  </si>
  <si>
    <t>AQ1</t>
  </si>
  <si>
    <t xml:space="preserve">   de l'Église locale, l'école du dimanche, Femmes de l'Alliance,</t>
  </si>
  <si>
    <t>AQ1B</t>
  </si>
  <si>
    <t xml:space="preserve">   Portion de l'Offrande désignée au Fonds de bâtiment - inclue dans AQ1 ci-haut</t>
  </si>
  <si>
    <t xml:space="preserve">   Legs</t>
  </si>
  <si>
    <t>AQ2</t>
  </si>
  <si>
    <t xml:space="preserve">   Fonds reçus d'une succession</t>
  </si>
  <si>
    <t xml:space="preserve">   Autres</t>
  </si>
  <si>
    <t>AQ3</t>
  </si>
  <si>
    <t xml:space="preserve">   Fonds reçus d'autre sources incluant les subsides du district ou national</t>
  </si>
  <si>
    <t xml:space="preserve">   Ne pas inclure les prêts d'invidus, de banques ou d'institutions financières.</t>
  </si>
  <si>
    <t xml:space="preserve">   Revenus bruts</t>
  </si>
  <si>
    <t>AQ</t>
  </si>
  <si>
    <r>
      <t xml:space="preserve">   Total de </t>
    </r>
    <r>
      <rPr>
        <b/>
        <sz val="12"/>
        <color indexed="8"/>
        <rFont val="Calibri"/>
        <family val="2"/>
      </rPr>
      <t>AQ1 + AQ2 + AQ3</t>
    </r>
  </si>
  <si>
    <t xml:space="preserve">   DÉPENSES</t>
  </si>
  <si>
    <r>
      <t xml:space="preserve">   </t>
    </r>
    <r>
      <rPr>
        <b/>
        <sz val="12"/>
        <color indexed="8"/>
        <rFont val="Calibri"/>
        <family val="2"/>
      </rPr>
      <t>Dépenses</t>
    </r>
    <r>
      <rPr>
        <sz val="12"/>
        <color indexed="8"/>
        <rFont val="Calibri"/>
        <family val="2"/>
      </rPr>
      <t xml:space="preserve"> de l'Église locale</t>
    </r>
  </si>
  <si>
    <t>AR1</t>
  </si>
  <si>
    <r>
      <t xml:space="preserve">   </t>
    </r>
    <r>
      <rPr>
        <b/>
        <sz val="12"/>
        <color indexed="8"/>
        <rFont val="Calibri"/>
        <family val="2"/>
      </rPr>
      <t xml:space="preserve">Réduction </t>
    </r>
    <r>
      <rPr>
        <sz val="12"/>
        <color indexed="8"/>
        <rFont val="Calibri"/>
        <family val="2"/>
      </rPr>
      <t>du capital de la dette</t>
    </r>
  </si>
  <si>
    <t>AR2</t>
  </si>
  <si>
    <t xml:space="preserve">   Versement sur le capital de la dette du terrain, bâtiments, mobiliers (versement sur le montant emprunté)</t>
  </si>
  <si>
    <r>
      <t xml:space="preserve">   </t>
    </r>
    <r>
      <rPr>
        <b/>
        <sz val="12"/>
        <color indexed="8"/>
        <rFont val="Calibri"/>
        <family val="2"/>
      </rPr>
      <t>Équipe Mission</t>
    </r>
    <r>
      <rPr>
        <sz val="12"/>
        <color indexed="8"/>
        <rFont val="Calibri"/>
        <family val="2"/>
      </rPr>
      <t xml:space="preserve"> court-terme (parrainé par ACM)</t>
    </r>
  </si>
  <si>
    <t>AR3</t>
  </si>
  <si>
    <t xml:space="preserve">   </t>
  </si>
  <si>
    <r>
      <t xml:space="preserve">   </t>
    </r>
    <r>
      <rPr>
        <b/>
        <sz val="12"/>
        <color indexed="8"/>
        <rFont val="Calibri"/>
        <family val="2"/>
      </rPr>
      <t>Équipe Mission</t>
    </r>
    <r>
      <rPr>
        <sz val="12"/>
        <color indexed="8"/>
        <rFont val="Calibri"/>
        <family val="2"/>
      </rPr>
      <t xml:space="preserve"> court-terme (parrainé par d'autres organisations)</t>
    </r>
  </si>
  <si>
    <t>AR4</t>
  </si>
  <si>
    <t>AR5</t>
  </si>
  <si>
    <r>
      <t xml:space="preserve">   </t>
    </r>
    <r>
      <rPr>
        <b/>
        <sz val="12"/>
        <color indexed="8"/>
        <rFont val="Calibri"/>
        <family val="2"/>
      </rPr>
      <t>Fonds projets spéciaux l'ACM</t>
    </r>
  </si>
  <si>
    <t>AR6</t>
  </si>
  <si>
    <t xml:space="preserve">   Fonds envoyés au Centre des ministères (Toronto) pour des projets spéciaux ou projets approuvés, etc.</t>
  </si>
  <si>
    <t>AR7</t>
  </si>
  <si>
    <t xml:space="preserve">   Fonds envoyés au District pour soutenir les ministères administratifs aux Églises et ouvriers.</t>
  </si>
  <si>
    <t>AR8</t>
  </si>
  <si>
    <t>AR9</t>
  </si>
  <si>
    <t>AR10</t>
  </si>
  <si>
    <r>
      <t xml:space="preserve">   </t>
    </r>
    <r>
      <rPr>
        <b/>
        <sz val="12"/>
        <color indexed="8"/>
        <rFont val="Calibri"/>
        <family val="2"/>
      </rPr>
      <t>Ministères autres que ACM</t>
    </r>
  </si>
  <si>
    <t>AR11</t>
  </si>
  <si>
    <r>
      <t xml:space="preserve">   </t>
    </r>
    <r>
      <rPr>
        <b/>
        <sz val="12"/>
        <color indexed="8"/>
        <rFont val="Calibri"/>
        <family val="2"/>
      </rPr>
      <t>Autres dépenses</t>
    </r>
  </si>
  <si>
    <t>AR12</t>
  </si>
  <si>
    <t xml:space="preserve">   Autres dépénses non-inclues dans les précédentes, par ex.: intérêt sur le capital de la dette.</t>
  </si>
  <si>
    <t xml:space="preserve">   Ne pas inclure les dépenses en capital sur le terrain, bâtiments, etc. qui sont couvertes par des prêts bancaires</t>
  </si>
  <si>
    <t xml:space="preserve">   Dépenses totales</t>
  </si>
  <si>
    <t>AR</t>
  </si>
  <si>
    <t>T-3010</t>
  </si>
  <si>
    <t>ANNÉE 2017</t>
  </si>
  <si>
    <t>PAGE 3</t>
  </si>
  <si>
    <t>NUMÉRO D'ENREGISTREMENT :</t>
  </si>
  <si>
    <t>FIN DE L'EXERCICE FISCAL :</t>
  </si>
  <si>
    <t>SECTION D : RENSEIGNEMENTS FINANCIERS</t>
  </si>
  <si>
    <t>NE REMPLISSEZ QUE LA SECTION D OU L'ANNEXE 6, RENSEIGNEMENTS FINANCIERS DÉTAILLÉS</t>
  </si>
  <si>
    <t xml:space="preserve">NE REMPLISSEZ PAS CETTE SECTION SI L'UNE DES SITUATIONS SUIVANTES S'APPLIQUE À L'ORGANISME DE BIENFAISANCE : </t>
  </si>
  <si>
    <r>
      <t xml:space="preserve">    </t>
    </r>
    <r>
      <rPr>
        <b/>
        <sz val="11"/>
        <color indexed="8"/>
        <rFont val="Calibri"/>
        <family val="2"/>
      </rPr>
      <t>(A)</t>
    </r>
    <r>
      <rPr>
        <sz val="10"/>
        <rFont val="Arial"/>
        <family val="2"/>
      </rPr>
      <t xml:space="preserve"> LES REVENUS DE L'ORGANISME DE BIENFAISANCE DÉPASSENT 100 000 $.</t>
    </r>
  </si>
  <si>
    <r>
      <t xml:space="preserve">   </t>
    </r>
    <r>
      <rPr>
        <b/>
        <sz val="11"/>
        <color indexed="8"/>
        <rFont val="Calibri"/>
        <family val="2"/>
      </rPr>
      <t xml:space="preserve"> (B)</t>
    </r>
    <r>
      <rPr>
        <sz val="10"/>
        <rFont val="Arial"/>
        <family val="2"/>
      </rPr>
      <t xml:space="preserve"> LE MONTANT DE TOUS LES BIENS (P. EX. INVESTISSEMENTS, BIENS LOCATIFS) QUI N'A PAS SERVI À L'EXÉCUTION DES ACTIVITÉS</t>
    </r>
  </si>
  <si>
    <r>
      <t xml:space="preserve">   </t>
    </r>
    <r>
      <rPr>
        <b/>
        <sz val="11"/>
        <color indexed="8"/>
        <rFont val="Calibri"/>
        <family val="2"/>
      </rPr>
      <t xml:space="preserve">        </t>
    </r>
    <r>
      <rPr>
        <sz val="10"/>
        <rFont val="Arial"/>
        <family val="2"/>
      </rPr>
      <t>DE BIENFAISANCE DÉPASSE 25 000 $.</t>
    </r>
  </si>
  <si>
    <t>ARRONDISSEZ TOUS LES MONTANTS AU DOLLAR CANADIEN PRÈS. N'INSCRIVEZ PAS "VOIR LES ÉTATS FINANCIERS CI-JOINTS".</t>
  </si>
  <si>
    <t>REMPLISSEZ TOUTES LES LIGNES QUI S'APPLIQUENT.</t>
  </si>
  <si>
    <t>D1</t>
  </si>
  <si>
    <t>LES DONNÉES FINANCIÈRES DÉCLARÉES CI-DESSOUS ONT-ELLES ÉTÉ ÉTABLIES SELON LA MÉTHODE DE LA COMPTABILITÉ</t>
  </si>
  <si>
    <t>D'EXERCICE OU SELON LA MÉTHODE DE LA COMPTABILITÉ DE CAISSE ?</t>
  </si>
  <si>
    <t>CAISSE</t>
  </si>
  <si>
    <t>EXERCICE</t>
  </si>
  <si>
    <t>D2</t>
  </si>
  <si>
    <t>RÉSUMÉ DE LA SITUATION FINANCIÈRE :</t>
  </si>
  <si>
    <t>À L'AIDE DES ÉTATS FINANCIERS DE L'ORGANISME DE BIENFAISANCE, FOURNISSEZ LES RENSEIGNEMENTS SUIVANTS  :</t>
  </si>
  <si>
    <t>L'ORGANISME DE BIENFAISANCE POSSÉDAIT-IL DES TERRAINS ET/OU DES IMMEUBLES ?</t>
  </si>
  <si>
    <t>OUI</t>
  </si>
  <si>
    <t>NON</t>
  </si>
  <si>
    <t>TOTAL DE L'ACTIF (Y COMPRIS TERRAINS ET IMMEUBLES)</t>
  </si>
  <si>
    <t>TOTAL DU PASSIF</t>
  </si>
  <si>
    <t>L'ORGANISME DE BIENFAISAINCE A T-IL EMPRUNTÉ DE PERSONNES AVEC LESQUELLES IL A UN LIEN DE DÉPENDANCE, PRÊTÉ À</t>
  </si>
  <si>
    <t>CELLES-CI OU INVESTI DES BIENS AVEC ELLES ?</t>
  </si>
  <si>
    <t>D3</t>
  </si>
  <si>
    <t>REVENUS :</t>
  </si>
  <si>
    <t>L'ORGANISME DE BIENFAISANCE A-T-IL DÉLIVRÉ DES REÇUS AUX FINS DE L'IMPÔT POUR LES DONS RECUS ?</t>
  </si>
  <si>
    <r>
      <rPr>
        <b/>
        <sz val="11"/>
        <color indexed="8"/>
        <rFont val="Calibri"/>
        <family val="2"/>
      </rPr>
      <t>SI OUI</t>
    </r>
    <r>
      <rPr>
        <sz val="10"/>
        <rFont val="Arial"/>
        <family val="2"/>
      </rPr>
      <t>, INSCRIVEZ LE MONTANT ADMISSIBLE TOTAL DE TOUS LES DONS POUR LESQUELS</t>
    </r>
  </si>
  <si>
    <t>L'ORGANISME DE BIENFAISANCE A DÉLIVRÉ DES REÇUS AUX FINS DE L'IMPÔT.</t>
  </si>
  <si>
    <t>MONTANT TOTAL DES DONS À CONSERVER PENDANT 10 ANS QUI ONT ÉTÉ REÇUS</t>
  </si>
  <si>
    <t>MONTANT TOTAL REÇU DE TOUT AUTRE ORGANISME DE BIENFAISANCE ENREGISTRÉ</t>
  </si>
  <si>
    <t xml:space="preserve">L'ORGANISME DE BIENFAISANCE (A L'EXCEPTION DES MONTANTS DES LIGNES 4575 ET 4630) </t>
  </si>
  <si>
    <t>L'ORGANISME DE BIENFAISANCE A-T-IL REÇU UN REVENU PROVENANT DE N'IMPORTE QUEL</t>
  </si>
  <si>
    <t>PALIER DE GOUVERNEMENT AU CANADA  ?</t>
  </si>
  <si>
    <r>
      <rPr>
        <b/>
        <sz val="11"/>
        <color indexed="8"/>
        <rFont val="Calibri"/>
        <family val="2"/>
      </rPr>
      <t>SI OUI</t>
    </r>
    <r>
      <rPr>
        <sz val="10"/>
        <rFont val="Arial"/>
        <family val="2"/>
      </rPr>
      <t>, INSCRIVEZ LE MONTANT TOTAL REÇU</t>
    </r>
  </si>
  <si>
    <t>TOTAL DES REVENUS POUR LESQUELS L'ORGANISME DE BIENFAISANCE A DÉLIVRÉ DES REÇUS</t>
  </si>
  <si>
    <t>AUX FINS DE L'IMPÔT PROVENANT DE TOUTES LES SOURCES À L'EXTÉRIEUR DU CANADA</t>
  </si>
  <si>
    <t>(GOUVERNEMENTALES ET NON GOUVERNEMENTALES)</t>
  </si>
  <si>
    <r>
      <t xml:space="preserve">TOTAL DES REVENUS POUR LESQUELS L'ORGANISME DE BIENFAISANCE </t>
    </r>
    <r>
      <rPr>
        <b/>
        <sz val="11"/>
        <color indexed="8"/>
        <rFont val="Calibri"/>
        <family val="2"/>
      </rPr>
      <t>N'A PA</t>
    </r>
    <r>
      <rPr>
        <sz val="10"/>
        <rFont val="Arial"/>
        <family val="2"/>
      </rPr>
      <t>S DÉLIVRÉ DES REÇUS D'IMPÔT</t>
    </r>
  </si>
  <si>
    <t>PROVENANT DE TOUTES LES SOURCES À L'EXTÉRIEUR DU CANADA</t>
  </si>
  <si>
    <t xml:space="preserve">TOTAL DES MONTANTS DES COLLECTES DE FONDS POUR LESQUELS L'ORGANISME </t>
  </si>
  <si>
    <r>
      <rPr>
        <b/>
        <sz val="11"/>
        <color indexed="8"/>
        <rFont val="Calibri"/>
        <family val="2"/>
      </rPr>
      <t>N'A PAS</t>
    </r>
    <r>
      <rPr>
        <sz val="10"/>
        <rFont val="Arial"/>
        <family val="2"/>
      </rPr>
      <t xml:space="preserve"> DÉLIVRÉ DE REÇUS AUX FINS DE L'IMPÔT</t>
    </r>
  </si>
  <si>
    <t>TOTAL DU REVENU PROVENANT DE LA VENTE DE BIENS ET DE SERVICES (À L'EXCEPTION DES REVENUS</t>
  </si>
  <si>
    <t>PROVENANT DE N'IMPORTE QUEL PALIER DE GOUVERNEMENT AU CANADA)</t>
  </si>
  <si>
    <t>TOUT AUTRE REVENU QUI N'EST PAS COMPRIS DANS LES MONTANTS CI-DESSUS</t>
  </si>
  <si>
    <t>TOTAL DES REVENUS (ADDITIONNEZ LES LIGNES 4500, 4510 À 4570 ET 4575 À 4650)</t>
  </si>
  <si>
    <t>D4</t>
  </si>
  <si>
    <t>DÉPENSES :</t>
  </si>
  <si>
    <t>TOTAL DES DÉPENSES POUR DES HONORAIRES DE PROFESSIONNELS ET DE CONSULTANTS</t>
  </si>
  <si>
    <t>TOTAL DES DÉPENSES POUR LES FRAIS DE DÉPLACEMENT ET D'UTILISATION DE VÉHICULES</t>
  </si>
  <si>
    <t>TOUTES LES AUTRES DÉPENSES QUI NE SONT PAS COMPRISES DANS LES MONTANTS MENTIONNÉS CI-DESSUS</t>
  </si>
  <si>
    <t xml:space="preserve">(À L'EXCEPTION DES DONS FAITS AUX DONATAIRES RECONNUS) </t>
  </si>
  <si>
    <t xml:space="preserve">DÉPENSES TOTALES (À L'EXCEPTION DES DONS FAITS AUX DONATAIRES RECONNUS) </t>
  </si>
  <si>
    <t>(ADDITIONNEZ LES LIGNES 4860, 4810 ET 4920)</t>
  </si>
  <si>
    <t>DU MONTANT TOTAL INSCRIT À LA LIGNE 4950 :</t>
  </si>
  <si>
    <r>
      <rPr>
        <b/>
        <sz val="11"/>
        <color indexed="8"/>
        <rFont val="Calibri"/>
        <family val="2"/>
      </rPr>
      <t>(A)</t>
    </r>
    <r>
      <rPr>
        <sz val="10"/>
        <rFont val="Arial"/>
        <family val="2"/>
      </rPr>
      <t xml:space="preserve"> TOTAL DES DÉPENSES LIÉES AUX ACTIVITÉS DE BIENFAISANCE</t>
    </r>
  </si>
  <si>
    <r>
      <rPr>
        <b/>
        <sz val="11"/>
        <color indexed="8"/>
        <rFont val="Calibri"/>
        <family val="2"/>
      </rPr>
      <t>(B)</t>
    </r>
    <r>
      <rPr>
        <sz val="10"/>
        <rFont val="Arial"/>
        <family val="2"/>
      </rPr>
      <t xml:space="preserve"> TOTAL DES DÉPENSES LIÉES À LA GESTION ET À L'ADMINISTRATION</t>
    </r>
  </si>
  <si>
    <t>TOTAL DES DÉPENSES (ADDITIONNEZ LES LIGNES 4950 ET 5050)</t>
  </si>
  <si>
    <t>REVENU QUÉBEC</t>
  </si>
  <si>
    <t>TP-985.22 (2016-10)</t>
  </si>
  <si>
    <t>2 DE 5</t>
  </si>
  <si>
    <t>2.1 DONS ET AUTRES REVENUS</t>
  </si>
  <si>
    <t>PARTIE DU MONTANT DE LA LIGNE 12 QUI SE RAPPORTE À DES FRAIS DE SCOLARITÉ</t>
  </si>
  <si>
    <t>12.1</t>
  </si>
  <si>
    <t>TOTAL DES DONS REÇUS D'AUTRES ORGANISMES AYANT LE MÊME STATUT FISCAL</t>
  </si>
  <si>
    <t>PARTIE DU MONTANT DE LA LIGNE 13 QUI CONSTITUE DES DONS DÉTERMINÉS</t>
  </si>
  <si>
    <t>13.1</t>
  </si>
  <si>
    <t>AUTRES DONS POUR LESQUELS L'ORGANISME N'A PAS DÉLIVRÉ DE REÇUS OFFICIELS</t>
  </si>
  <si>
    <t>REVENUS DE SOURCES GOUVERNEMENTALES</t>
  </si>
  <si>
    <t>PARTIE DU MONTANT DE LA LIGNE 15 PROVENANT</t>
  </si>
  <si>
    <r>
      <t xml:space="preserve">      </t>
    </r>
    <r>
      <rPr>
        <b/>
        <sz val="11"/>
        <color indexed="8"/>
        <rFont val="Calibri"/>
        <family val="2"/>
      </rPr>
      <t>(A)</t>
    </r>
    <r>
      <rPr>
        <sz val="10"/>
        <rFont val="Arial"/>
        <family val="2"/>
      </rPr>
      <t xml:space="preserve"> DU GOUVERNEMENT FÉDÉRAL</t>
    </r>
  </si>
  <si>
    <t>15.1</t>
  </si>
  <si>
    <r>
      <t xml:space="preserve">      </t>
    </r>
    <r>
      <rPr>
        <b/>
        <sz val="11"/>
        <color indexed="8"/>
        <rFont val="Calibri"/>
        <family val="2"/>
      </rPr>
      <t>(B)</t>
    </r>
    <r>
      <rPr>
        <sz val="10"/>
        <rFont val="Arial"/>
        <family val="2"/>
      </rPr>
      <t xml:space="preserve"> DU GOUVERNEMENT D'UNE PROVINCE</t>
    </r>
  </si>
  <si>
    <t>15.2</t>
  </si>
  <si>
    <r>
      <t xml:space="preserve">      </t>
    </r>
    <r>
      <rPr>
        <b/>
        <sz val="11"/>
        <color indexed="8"/>
        <rFont val="Calibri"/>
        <family val="2"/>
      </rPr>
      <t>(C)</t>
    </r>
    <r>
      <rPr>
        <sz val="10"/>
        <rFont val="Arial"/>
        <family val="2"/>
      </rPr>
      <t xml:space="preserve"> D'UNE ADMINISTRATION MUNICIPALE OU RÉGIONALE</t>
    </r>
  </si>
  <si>
    <t>15.3</t>
  </si>
  <si>
    <t>REVENUS PROVENANT DE SOURCES SITUÉES HORS DU CANADA</t>
  </si>
  <si>
    <t>REVENUS DE PLACEMENT (INTÉRÊTS ET DIVIDENDES)</t>
  </si>
  <si>
    <t>REVENUS DE LOCATION D'IMMEUBLES (TERRAINS OU BÂTIMENTS)</t>
  </si>
  <si>
    <t>COTISATIONS DES MEMBRES ET DROITS D'ADHÉSION POUR LESQUELS L'ORGANISME N'A PAS DÉLIVRÉ DE REÇUS OFFICIELS</t>
  </si>
  <si>
    <t>REVENUS PROVENANT D'ACTIVITÉS DE FINANCEMENT POUR LESQUELS L'ORGANISME N'A PAS DÉLIVRÉ DE REÇUS OFFICIELS</t>
  </si>
  <si>
    <t>REVENUS PROVENANT DE LA VENTE DE PRODUITS ET SERVICES</t>
  </si>
  <si>
    <t>MONTANT NET DES GAINS (OU DES PERTES) EN CAPITAL PROVENANT DE L'ALIÉNATION DE BIENS</t>
  </si>
  <si>
    <t>ADDITIONNEZ LES MONTANTS DES LIGNES, 12 ,13, 14,15 ET 16 À 23.</t>
  </si>
  <si>
    <t>DONS ET AUTRES REVENUS =</t>
  </si>
  <si>
    <t>2.2 DÉPENSES ET DONS FAITS À DES DONATAIRES RECONNUS</t>
  </si>
  <si>
    <t>FRAIS DE PUBLICITÉ ET DE PROMOTION</t>
  </si>
  <si>
    <t>FRAIS D'INTÉRÊTS ET FRAIS FINANCIERS</t>
  </si>
  <si>
    <t>FOURNITURES ET FRAIS DE BUREAU</t>
  </si>
  <si>
    <t>FRAIS LIÉS À L'OCCUPATION D'UN LOCAL</t>
  </si>
  <si>
    <t>TRAITEMENTS, SALAIRES, AVANTAGES ET HONORAIRES</t>
  </si>
  <si>
    <t>COÛT DES FOURNITURES ET DES BIENS ACHETÉS</t>
  </si>
  <si>
    <t>AUTRES DÉPENSES</t>
  </si>
  <si>
    <t>ADDITIONNEZ LES MONTANTS DES LIGNES 25 À 36.</t>
  </si>
  <si>
    <t>=</t>
  </si>
  <si>
    <t>PARTIE DU MONTANT DE LA LIGNE 37 QUI SE RAPPORTE</t>
  </si>
  <si>
    <r>
      <t xml:space="preserve">      </t>
    </r>
    <r>
      <rPr>
        <b/>
        <sz val="11"/>
        <color indexed="8"/>
        <rFont val="Calibri"/>
        <family val="2"/>
      </rPr>
      <t>(.)</t>
    </r>
    <r>
      <rPr>
        <sz val="10"/>
        <rFont val="Arial"/>
        <family val="2"/>
      </rPr>
      <t xml:space="preserve"> AUX ACTIVITÉS LIÉES AUX OBJECTIFS DE L'ORGANISME</t>
    </r>
  </si>
  <si>
    <t>37.1</t>
  </si>
  <si>
    <r>
      <t xml:space="preserve">      </t>
    </r>
    <r>
      <rPr>
        <b/>
        <sz val="11"/>
        <color indexed="8"/>
        <rFont val="Calibri"/>
        <family val="2"/>
      </rPr>
      <t>(.)</t>
    </r>
    <r>
      <rPr>
        <sz val="10"/>
        <rFont val="Arial"/>
        <family val="2"/>
      </rPr>
      <t xml:space="preserve"> À LA GESTION ET À L'ADMINISTRATION GÉNÉRALE</t>
    </r>
  </si>
  <si>
    <t>37.2</t>
  </si>
  <si>
    <r>
      <t xml:space="preserve">      </t>
    </r>
    <r>
      <rPr>
        <b/>
        <sz val="11"/>
        <color indexed="8"/>
        <rFont val="Calibri"/>
        <family val="2"/>
      </rPr>
      <t>(.)</t>
    </r>
    <r>
      <rPr>
        <sz val="10"/>
        <rFont val="Arial"/>
        <family val="2"/>
      </rPr>
      <t xml:space="preserve"> AUX ACTIVITÉS DE FINANCEMENT</t>
    </r>
  </si>
  <si>
    <t>37.3</t>
  </si>
  <si>
    <r>
      <t xml:space="preserve">      </t>
    </r>
    <r>
      <rPr>
        <b/>
        <sz val="11"/>
        <color indexed="8"/>
        <rFont val="Calibri"/>
        <family val="2"/>
      </rPr>
      <t>(.)</t>
    </r>
    <r>
      <rPr>
        <sz val="10"/>
        <rFont val="Arial"/>
        <family val="2"/>
      </rPr>
      <t xml:space="preserve"> AUX ACTIVITÉS POLITIQUES</t>
    </r>
  </si>
  <si>
    <t>37.4</t>
  </si>
  <si>
    <r>
      <t xml:space="preserve">      </t>
    </r>
    <r>
      <rPr>
        <b/>
        <sz val="11"/>
        <color indexed="8"/>
        <rFont val="Calibri"/>
        <family val="2"/>
      </rPr>
      <t>(.)</t>
    </r>
    <r>
      <rPr>
        <sz val="10"/>
        <rFont val="Arial"/>
        <family val="2"/>
      </rPr>
      <t xml:space="preserve"> À D'AUTRES ACTIVITÉS</t>
    </r>
  </si>
  <si>
    <t>37.5</t>
  </si>
  <si>
    <t>TOTAL DES DONS FAITS À DES DONATAIRES RECONNUS</t>
  </si>
  <si>
    <t>(REMPLISSEZ L'ANNEXE C ET INSCRIVEZ LE TOTAL DES MONTANTS FIGURANT AUX LIGNES 'MONTANT TOTAL DES DONS'</t>
  </si>
  <si>
    <t>DE CETTE ANNEXE)</t>
  </si>
  <si>
    <t>(TOTAL DES MONTANTS INSCRITS AUX LIGNES 'MONTANT DES DONS DÉTERMINÉS' DE L'ANNEXE C)</t>
  </si>
  <si>
    <t>38.1</t>
  </si>
  <si>
    <t>ADDITIONNEZ LES MONTANTS DES LIGNES 37 &amp; 38.</t>
  </si>
  <si>
    <t>DÉPENSES ET DONS FAITS À DES DONATAIRES RECONNUS =</t>
  </si>
  <si>
    <t>3 DE 5</t>
  </si>
  <si>
    <t>2.3 ACTIF</t>
  </si>
  <si>
    <t>LIQUIDITÉS</t>
  </si>
  <si>
    <t>SOMMES À RECEVOIR DES FONDATEURS, ETC.</t>
  </si>
  <si>
    <t>SOMMES À RECEVOIR D'AUTRES SOURCES</t>
  </si>
  <si>
    <t>PLACEMENTS À LONG TERME</t>
  </si>
  <si>
    <t>STOCKS SERVANT AUX ACTIVITÉS LIÉES AUX OBJECTIFS DE L'ORGANISME</t>
  </si>
  <si>
    <t>IMMOBILISATIONS (TERRAINS, BÂTIMENTS, VÉHICULES, ETC.)</t>
  </si>
  <si>
    <t>AUTRES ÉLÉMENTS DE L'ACTIF</t>
  </si>
  <si>
    <t>ADDITIONNEZ LES MONTANTS DES LIGNES 40 À 46</t>
  </si>
  <si>
    <t>ACTIF =</t>
  </si>
  <si>
    <t>2.4 PASSIF</t>
  </si>
  <si>
    <t>COMPTES FOURNISSEURS ET CHARGES À PAYER</t>
  </si>
  <si>
    <t>SOMMES À PAYER DES FONDATEURS, ETC.</t>
  </si>
  <si>
    <t>AUTRES SOMMES À PAYER</t>
  </si>
  <si>
    <t>AUTRES ÉLÉMENTS DU PASSIF</t>
  </si>
  <si>
    <t>ADDITIONNEZ LES MONTANTS DES LIGNES 50 À 53</t>
  </si>
  <si>
    <t>PASSIF =</t>
  </si>
  <si>
    <t>3. RÉMUNÉRATION</t>
  </si>
  <si>
    <t>NOMBRE MOYEN D'EMPLOYÉS PAR JOUR AU COURS DE L'ANNÉE D'IMPOSITION OU DURANT LES PÉRIODES DE POINTE</t>
  </si>
  <si>
    <r>
      <t xml:space="preserve">RÉPARTISSEZ LES </t>
    </r>
    <r>
      <rPr>
        <b/>
        <sz val="11"/>
        <color indexed="8"/>
        <rFont val="Calibri"/>
        <family val="2"/>
      </rPr>
      <t>DIX POSTES</t>
    </r>
    <r>
      <rPr>
        <sz val="10"/>
        <rFont val="Arial"/>
        <family val="2"/>
      </rPr>
      <t xml:space="preserve"> LES MIEUX RÉMUNÉRÉS ENTRE LES QUATRE TRANCHES DE RÉMUNÉRATION SUIVANTES </t>
    </r>
  </si>
  <si>
    <t>(INSCRIVEZ LE NOMBRE DE POSTES DANS LA OU LES CASES APPROPRIÉES)</t>
  </si>
  <si>
    <t>55.1</t>
  </si>
  <si>
    <t>1 $ - 39 999 $</t>
  </si>
  <si>
    <t>55.2</t>
  </si>
  <si>
    <t>40 000 $ - 79 999 $</t>
  </si>
  <si>
    <t>55.3</t>
  </si>
  <si>
    <t>80 000 $ - 119 999 $</t>
  </si>
  <si>
    <t>55.4</t>
  </si>
  <si>
    <t>120 000 $ ET PLUS</t>
  </si>
  <si>
    <r>
      <t xml:space="preserve">L'ORGANISME A-T-IL RÉMUNÉRÉ SES </t>
    </r>
    <r>
      <rPr>
        <b/>
        <sz val="11"/>
        <color indexed="8"/>
        <rFont val="Calibri"/>
        <family val="2"/>
      </rPr>
      <t>ADMINISTRATEURS</t>
    </r>
    <r>
      <rPr>
        <sz val="10"/>
        <rFont val="Arial"/>
        <family val="2"/>
      </rPr>
      <t xml:space="preserve"> ?</t>
    </r>
  </si>
  <si>
    <t>SI OUI, INDIQUEZ, SUR UNE FEUILLE ANNEXÉE, LES SERVICES POUR LESQUELS CHACUN A ÉTÉ RÉMUNÉRÉ ET LE MONTANT DE LA RÉMUNÉRATION</t>
  </si>
  <si>
    <t>L'ORGANISME A-T-IL TRANSFÉRÉ, DIRECTEMENT OU INDIRECTEMENT, UNE PARTIE DE SON REVENU</t>
  </si>
  <si>
    <t>OU DE SES BIENS AUX PERSONNES OU AUX ORGANISMES SUIVANTS ;</t>
  </si>
  <si>
    <r>
      <t xml:space="preserve">      </t>
    </r>
    <r>
      <rPr>
        <b/>
        <sz val="11"/>
        <color indexed="8"/>
        <rFont val="Calibri"/>
        <family val="2"/>
      </rPr>
      <t>(.)</t>
    </r>
    <r>
      <rPr>
        <sz val="10"/>
        <rFont val="Arial"/>
        <family val="2"/>
      </rPr>
      <t xml:space="preserve"> FONDATEURS, ADMINISTRATEURS, EMPLOYÉS ET MEMBRES DE L'ORGANISME ;</t>
    </r>
  </si>
  <si>
    <r>
      <t xml:space="preserve">      </t>
    </r>
    <r>
      <rPr>
        <b/>
        <sz val="11"/>
        <color indexed="8"/>
        <rFont val="Calibri"/>
        <family val="2"/>
      </rPr>
      <t>(.)</t>
    </r>
    <r>
      <rPr>
        <sz val="10"/>
        <rFont val="Arial"/>
        <family val="2"/>
      </rPr>
      <t xml:space="preserve"> PERSONNES QUI ONT UN LIEN DE DÉPENDANCE AVEC UNE PERSONNE ÉNUMÉRÉEES AU POINT PRÉCÉDENT ;</t>
    </r>
  </si>
  <si>
    <r>
      <t xml:space="preserve">      </t>
    </r>
    <r>
      <rPr>
        <b/>
        <sz val="11"/>
        <color indexed="8"/>
        <rFont val="Calibri"/>
        <family val="2"/>
      </rPr>
      <t>(.)</t>
    </r>
    <r>
      <rPr>
        <sz val="10"/>
        <rFont val="Arial"/>
        <family val="2"/>
      </rPr>
      <t xml:space="preserve"> ORGANISMES CONTRÔLÉS PAR UNE DES PERSONNES ÉNUMÉRÉES AUX DEUX POINTS PRÉCÉDENTS </t>
    </r>
  </si>
  <si>
    <t xml:space="preserve">            OU QUI ONT UN LIEN DE DÉPENDANCE AVEC CETTE PERSONNE ?</t>
  </si>
  <si>
    <t>TOTAL DES MONTANTS ADMISSIBLES DES DONS POUR LESQUELS L'ORGANISME A DÉLIVRÉ DES REÇUS OFFICIELS</t>
  </si>
  <si>
    <t xml:space="preserve">          Formulaire complété par :_______________________________                                                No. téléphone : ______________</t>
  </si>
  <si>
    <t>N/A</t>
  </si>
  <si>
    <t xml:space="preserve">   Dépénses des ministères, salaires, entretien du bâtiment, achat d'équipement et fournitures, (si non couvert par</t>
  </si>
  <si>
    <t xml:space="preserve">   les dépenses du capital), intérêt sur le non-capital des prêts, etc.</t>
  </si>
  <si>
    <r>
      <t xml:space="preserve">   </t>
    </r>
    <r>
      <rPr>
        <b/>
        <sz val="12"/>
        <color indexed="8"/>
        <rFont val="Calibri"/>
        <family val="2"/>
      </rPr>
      <t>Offrandes</t>
    </r>
    <r>
      <rPr>
        <sz val="12"/>
        <color indexed="8"/>
        <rFont val="Calibri"/>
        <family val="2"/>
      </rPr>
      <t xml:space="preserve"> - L'offrande totale inclue les dons désignés pour des ministères</t>
    </r>
  </si>
  <si>
    <t>FRAIS DE DÉPLACEMENT ET D'UTILISATION D'UN VÉHICULE</t>
  </si>
  <si>
    <t>HONORAIRES DE PROFESSIONNELS ET DE CONSULTANTS</t>
  </si>
  <si>
    <t>FRAIS DE FORMATION DU PERSONNEL ET DES BÉNÉVOLES</t>
  </si>
  <si>
    <r>
      <t xml:space="preserve">MONTANT TOTAL DE TOUS LES AUTRES DONS POUR LESQUELS UN REÇU AUX FINS DE L'IMPÔT </t>
    </r>
    <r>
      <rPr>
        <b/>
        <sz val="10"/>
        <color indexed="8"/>
        <rFont val="Arial"/>
        <family val="2"/>
      </rPr>
      <t>N'A PAS</t>
    </r>
    <r>
      <rPr>
        <sz val="10"/>
        <rFont val="Arial"/>
        <family val="2"/>
      </rPr>
      <t xml:space="preserve"> ÉTÉ DÉLIVRÉ PAR </t>
    </r>
  </si>
  <si>
    <t>A CONFIRMER MANUELLEMENT</t>
  </si>
  <si>
    <t>Services professionnels</t>
  </si>
  <si>
    <t>Frais de photocopies</t>
  </si>
  <si>
    <t>Imprimerie</t>
  </si>
  <si>
    <t>Publicité et promotions</t>
  </si>
  <si>
    <t>Frais de comptabilité</t>
  </si>
  <si>
    <t xml:space="preserve">Fourniture informatique </t>
  </si>
  <si>
    <t>Taxes et permis</t>
  </si>
  <si>
    <t>Cotisations, droits et affiliations</t>
  </si>
  <si>
    <t>ANNEXE I - SALAIRES, CHARGES SOCIALES ET HONORAIRES</t>
  </si>
  <si>
    <t>Salaires et charges sociales</t>
  </si>
  <si>
    <t>Sous-traitance</t>
  </si>
  <si>
    <t>Prédicateurs invités</t>
  </si>
  <si>
    <t>Intérêts et frais bancaires</t>
  </si>
  <si>
    <t>Intérêts sur la dette à long terme</t>
  </si>
  <si>
    <t>Intérêts sur les cartes de crédit</t>
  </si>
  <si>
    <t>Intérêts sur les sommes dues à un particulier</t>
  </si>
  <si>
    <t>Autres frais financiers</t>
  </si>
  <si>
    <t>Activités sociales</t>
  </si>
  <si>
    <t>Spectacles et évangélisation</t>
  </si>
  <si>
    <t>Cuisine</t>
  </si>
  <si>
    <t>Conférences et retraites</t>
  </si>
  <si>
    <t>Librairie (coût des articles vendus)</t>
  </si>
  <si>
    <t>Bibliothèque</t>
  </si>
  <si>
    <t>Mariage et funérailles</t>
  </si>
  <si>
    <t>Frais de livraison</t>
  </si>
  <si>
    <t>Location d'équipement</t>
  </si>
  <si>
    <t>Entretien véhicule</t>
  </si>
  <si>
    <t>Autres dépenses d'activités et de ministères</t>
  </si>
  <si>
    <t>Loyer</t>
  </si>
  <si>
    <t>Électricité et chauffage</t>
  </si>
  <si>
    <t>Électricité</t>
  </si>
  <si>
    <t>Chauffage</t>
  </si>
  <si>
    <t>Assurances</t>
  </si>
  <si>
    <t>Entretien et réparation</t>
  </si>
  <si>
    <t>Achats de petits équipements</t>
  </si>
  <si>
    <t>Location de salles</t>
  </si>
  <si>
    <t>Télécommunications et accès internet</t>
  </si>
  <si>
    <t>Amortissement - Immobilisations corporelles</t>
  </si>
  <si>
    <t>Perte sur cession - Immobilisations corporelles</t>
  </si>
  <si>
    <t>Autres coûts d'occupation</t>
  </si>
  <si>
    <t>OK</t>
  </si>
  <si>
    <r>
      <t xml:space="preserve">   </t>
    </r>
    <r>
      <rPr>
        <b/>
        <sz val="11"/>
        <color indexed="8"/>
        <rFont val="Calibri"/>
        <family val="2"/>
      </rPr>
      <t xml:space="preserve"> (C)</t>
    </r>
    <r>
      <rPr>
        <sz val="10"/>
        <rFont val="Arial"/>
        <family val="2"/>
      </rPr>
      <t xml:space="preserve"> L'ORGANISME DE BIENFAISANCE A L'AUTORISATION D'ACCUMULER DES FONDS AU COURS DE L'EXERCICE.</t>
    </r>
  </si>
  <si>
    <t>PAGE 7</t>
  </si>
  <si>
    <t xml:space="preserve">RÉMUNÉRATION </t>
  </si>
  <si>
    <t xml:space="preserve">ANNEXE 3 </t>
  </si>
  <si>
    <t>1(A)</t>
  </si>
  <si>
    <t>INSCRIVEZ LE NOMBRE DE POSTES RÉMUNÉRÉS, PERMANENTS ET À TEMPS PLEIN AU COURS DE L'EXERCICE. CE NOMBRE</t>
  </si>
  <si>
    <r>
      <t xml:space="preserve">PRENEURS INDÉPENDANTS. </t>
    </r>
    <r>
      <rPr>
        <b/>
        <sz val="11"/>
        <color indexed="8"/>
        <rFont val="Calibri"/>
        <family val="2"/>
      </rPr>
      <t>N'INSCRIVEZ</t>
    </r>
    <r>
      <rPr>
        <sz val="10"/>
        <rFont val="Arial"/>
        <family val="2"/>
      </rPr>
      <t xml:space="preserve"> PAS DE MONTANT DE DOLLARS</t>
    </r>
  </si>
  <si>
    <t>1 (B)</t>
  </si>
  <si>
    <r>
      <t xml:space="preserve">INSCRIVEZ LE </t>
    </r>
    <r>
      <rPr>
        <b/>
        <sz val="11"/>
        <color indexed="8"/>
        <rFont val="Calibri"/>
        <family val="2"/>
      </rPr>
      <t>NOMBRE DE POSTES</t>
    </r>
    <r>
      <rPr>
        <sz val="10"/>
        <rFont val="Arial"/>
        <family val="2"/>
      </rPr>
      <t xml:space="preserve"> FAISANT PARTIE DE CHACUNE DES CATÉGORIES SUIVANTES DE RÉMUNÉRATION ANNUELLE PARMI LES</t>
    </r>
  </si>
  <si>
    <t>1 $ à 39 999 $</t>
  </si>
  <si>
    <t>40 000 $ à 79 999 $</t>
  </si>
  <si>
    <t>80 000 $ à 129 999 $</t>
  </si>
  <si>
    <t>2 (A)</t>
  </si>
  <si>
    <t>INSCRIVEZ LE NOMBRE D'EMPLOYÉS EMBAUCHÉS À TEMPS PARTIEL OU POUR UNE PARTIE DE L'ANNÉE</t>
  </si>
  <si>
    <t>(PAR EXEMPLE, LE NOMBRE D'EMPLOYÉS SAISONNIERS) QUE L'ORGANISME DE BIENFAISANCE AVAIT AU COURS DE L'EXERCICE</t>
  </si>
  <si>
    <t>2(B)</t>
  </si>
  <si>
    <t>TOTAL DES DÉPENSES LIÉES À LA RÉMUNÉRATION DES EMPLOYÉS EMBAUCHÉS À TEMPS PARTIEL OU POUR UNE PARTIE</t>
  </si>
  <si>
    <t>DE L'ANNÉE AU COURS DE L'EXERCICE</t>
  </si>
  <si>
    <t>TOTAL DES DÉPENSES LIÉES À TOUTE LA RÉMUNÉRATION VERSÉE PENDANT L'EXERCICE</t>
  </si>
  <si>
    <t xml:space="preserve">       ANNEXE 5</t>
  </si>
  <si>
    <t>LIVRES</t>
  </si>
  <si>
    <t>AUTRES</t>
  </si>
  <si>
    <t>Précisez : ________________________________</t>
  </si>
  <si>
    <t>INDIQUEZ LE TOTAL DU MONTANT DE DONS EN NATURE POUR LESQUELS L'ORGANISME A DÉLIVRÉ UN REÇU AUX FINS DE L'IMPÔT</t>
  </si>
  <si>
    <t>PAGE 8</t>
  </si>
  <si>
    <t>RENSEIGNEMENTS FINANCIERS</t>
  </si>
  <si>
    <t xml:space="preserve"> ANNEXE 6</t>
  </si>
  <si>
    <t>COMPTABILITÉ D'EXERCICE</t>
  </si>
  <si>
    <t>DÉCLARATION DE LA SITUATION FINANCIÈRE</t>
  </si>
  <si>
    <t>ACTIF :</t>
  </si>
  <si>
    <t>PASSIF :</t>
  </si>
  <si>
    <t>ARGENT COMPTANT, COMPTE BANCAIRES</t>
  </si>
  <si>
    <t>COMPTES FOURNISSEURS</t>
  </si>
  <si>
    <t>(PLACEMENTS À COURT TERME)</t>
  </si>
  <si>
    <t>PRODUIT COMPTABILISÉ D'AVANCE</t>
  </si>
  <si>
    <t>SOMMES À RECEVOIR (LIEN DE DÉPENDANCE)</t>
  </si>
  <si>
    <t xml:space="preserve">SOMMES À PAYER </t>
  </si>
  <si>
    <t>SOMMES À RECEVOIR (AUTRES)</t>
  </si>
  <si>
    <t>(LIEN DE DÉPENDANCE)</t>
  </si>
  <si>
    <t>PLACEMENTS (LIEN DE DÉPENDANCE)</t>
  </si>
  <si>
    <t>(ADDITIONNEZ LES LIGNES 4300 À 4330)</t>
  </si>
  <si>
    <t>STOCKS</t>
  </si>
  <si>
    <t>TERRAINS &amp; IMMEUBLES AU CANADA</t>
  </si>
  <si>
    <t>AUTRES IMMOBILISATIONS</t>
  </si>
  <si>
    <t>IMMOBILISATIONS (EXTÉRIEUR DU CANADA)</t>
  </si>
  <si>
    <t>LIGNES 4150, 4155, 4160, 4165 &amp; 4170</t>
  </si>
  <si>
    <t>QUI N'A PAS SERVI À LA RÉALISATION</t>
  </si>
  <si>
    <t>AMORTISSEMENT - IMMOBILISATIONS ACCUMULÉES</t>
  </si>
  <si>
    <t xml:space="preserve"> DE PROGRAMMES DE BIENFAISANCE</t>
  </si>
  <si>
    <t>AUTRES ÉLÉMENTS D'ACTIF</t>
  </si>
  <si>
    <t>DONS À CONSERVER PENDANT 10 ANS :</t>
  </si>
  <si>
    <t>TOTAL DE L'ACTIF</t>
  </si>
  <si>
    <t>TOTAL DES MONTANTS ADMISSIBLES DE TOUS LES DONS - DÉLIVRÉ UN REÇU AUX FINS DE L'IMPÔT</t>
  </si>
  <si>
    <t xml:space="preserve">TOTAL DES MONTANTS ADMISSIBLES (EN FRAIS DE SCOLARITÉ) - </t>
  </si>
  <si>
    <t>A ÉTÉ DÉLIVRÉ AUX FINS DE L'IMPÔT</t>
  </si>
  <si>
    <t>MONTANT TOTAL DES DONS À CONSERVER PENDANT 10 ANS</t>
  </si>
  <si>
    <t>TOTAL DES MONTANTS REÇUS D'AUTRES ORGANISMES DE BIENFAISANCE ENREGISTRÉS</t>
  </si>
  <si>
    <r>
      <t xml:space="preserve">TOTAL DES AUTRES DONS REÇUS - </t>
    </r>
    <r>
      <rPr>
        <u val="single"/>
        <sz val="11"/>
        <color indexed="8"/>
        <rFont val="Calibri"/>
        <family val="2"/>
      </rPr>
      <t>AUCUN REÇU N</t>
    </r>
    <r>
      <rPr>
        <b/>
        <u val="single"/>
        <sz val="11"/>
        <color indexed="8"/>
        <rFont val="Calibri"/>
        <family val="2"/>
      </rPr>
      <t>'A PAS ÉTÉ DÉLIVRÉ</t>
    </r>
    <r>
      <rPr>
        <sz val="10"/>
        <rFont val="Arial"/>
        <family val="2"/>
      </rPr>
      <t xml:space="preserve"> AUX FINS DE L'IMPÔT</t>
    </r>
  </si>
  <si>
    <t>TOTAL DES REVENUS PROVENANT DU GOUVERNEMENT FÉDÉRAL</t>
  </si>
  <si>
    <t>TOTAL DES REVENUS PROVENANT DE GOUVERNEMENTS PROVINCIAUX OU TERRITORIAUX</t>
  </si>
  <si>
    <t>TOTAL DES REVENUS PROVENANT DE GOUVERNEMENTS MUNICIPAUX OU RÉGIONAUX</t>
  </si>
  <si>
    <t xml:space="preserve">TOTAL DES REVENUS POUR LESQUELS L'ORGANISME DE BIENFAISANCE A DÉLIVRÉ DES REÇUS AUX FINS DE </t>
  </si>
  <si>
    <t xml:space="preserve">L'IMPÔT PROVENANT DE SOURCES EXTÉRIEURES AU CANADA (GOUVERNEMENTALES &amp; </t>
  </si>
  <si>
    <t>NON-GOUVERNEMENTALES)</t>
  </si>
  <si>
    <t>TOTAL DES REVENUS POUR LESQUELS L'ORGANISME DE BIENFAISANCE - AUCUN REÇU D'IMPÔT N'A ÉTÉ DÉLIVRÉ</t>
  </si>
  <si>
    <t>TOTAL DES REVENUS D'INTÉRÊTS ET DE PLACEMENT REÇUS OU RÉALISÉS</t>
  </si>
  <si>
    <r>
      <rPr>
        <b/>
        <sz val="11"/>
        <color indexed="8"/>
        <rFont val="Calibri"/>
        <family val="2"/>
      </rPr>
      <t>PRODUIT BRUT</t>
    </r>
    <r>
      <rPr>
        <sz val="10"/>
        <rFont val="Arial"/>
        <family val="2"/>
      </rPr>
      <t xml:space="preserve"> DE LA DISPOSITION DE BIENS</t>
    </r>
  </si>
  <si>
    <r>
      <rPr>
        <b/>
        <sz val="11"/>
        <color indexed="8"/>
        <rFont val="Calibri"/>
        <family val="2"/>
      </rPr>
      <t>PRODUIT NET</t>
    </r>
    <r>
      <rPr>
        <sz val="10"/>
        <rFont val="Arial"/>
        <family val="2"/>
      </rPr>
      <t xml:space="preserve"> DE LA DISPOSITION DE BIENS (UN MONTANT NÉGATIF DOIT ÊTRE INSCRIT ENTRE PARATHÈSES)</t>
    </r>
  </si>
  <si>
    <r>
      <rPr>
        <b/>
        <sz val="11"/>
        <color indexed="8"/>
        <rFont val="Calibri"/>
        <family val="2"/>
      </rPr>
      <t>REVENU BRUT</t>
    </r>
    <r>
      <rPr>
        <sz val="10"/>
        <rFont val="Arial"/>
        <family val="2"/>
      </rPr>
      <t xml:space="preserve"> PROVENANT DE LOCATION DE TERRAIN ET D'IMMEUBLES</t>
    </r>
  </si>
  <si>
    <t>COTISATIONS DE MEMBRES ET DROITS D'ADHÉSION (AUCUN REÇU D'IMPÔT N'A ÉTÉ DÉLIVRÉ)</t>
  </si>
  <si>
    <t>TOTAL DES MONTANTS DES COLLECTES DE FONDS (AUCUN REÇU D'IMPÔT N'A ÉTÉ DÉLIVRÉ)</t>
  </si>
  <si>
    <t>TOTAL DU REVENU PROVENANT DE LA VENTE DE BIENS ET DE SERVICES</t>
  </si>
  <si>
    <t>(A L'EXCEPTION DES REVENUS PROVENANT DE N'IMPORTE LEQUEL D'UN PALIER DE GOUVERNEMENT AU CANADA)</t>
  </si>
  <si>
    <t>PRÉCISEZ LE OU LES TYPES DE REVENUS COMPRIS DANS LE MONTANT</t>
  </si>
  <si>
    <t>DÉCLARÉ À LA LIGNE 4650</t>
  </si>
  <si>
    <r>
      <t>TOTAL DES REVENUS (</t>
    </r>
    <r>
      <rPr>
        <b/>
        <sz val="11"/>
        <color indexed="8"/>
        <rFont val="Calibri"/>
        <family val="2"/>
      </rPr>
      <t>ADDITIONNEZ LES LIGNES 4500, 4510 À 4560, 4575, 4580 ET 4600 À 4650</t>
    </r>
    <r>
      <rPr>
        <sz val="10"/>
        <rFont val="Arial"/>
        <family val="2"/>
      </rPr>
      <t>)</t>
    </r>
  </si>
  <si>
    <t>PAGE 9</t>
  </si>
  <si>
    <t>PUBLICITÉ &amp; PROMOTION</t>
  </si>
  <si>
    <t>FRAIS DE DÉPLACEMENTS ET D'UTILISATION DE VÉHICULES</t>
  </si>
  <si>
    <t>INTÉRÊTS ET FRAIS BANCAIRES</t>
  </si>
  <si>
    <t>PERMIS ET DROITS D'ADHÉSION</t>
  </si>
  <si>
    <t>COÛTS D'OCCUPATION</t>
  </si>
  <si>
    <t>FORMATION DU PERSONNEL ET DES BÉNÉVOLES</t>
  </si>
  <si>
    <t>TOTAL DES DÉPENSES ENGAGÉES POUR RÉMUNÉRER LES EMPLOYÉS (INSCRIVEZ LE MONTANT DÉCLARÉ  À LA LIGNE 390 DE L'ANNEXE 3.</t>
  </si>
  <si>
    <t>S'IL Y A LIEU)</t>
  </si>
  <si>
    <t>JUSTE VALEUR MARCHANDE DE TOUS LES DONS DE BIENS UTILISÉS DANS LE CADRE DES ACTIVITÉS DE BIENFAISANCE</t>
  </si>
  <si>
    <t>FOURNITURES ET BIENS ACHETÉS</t>
  </si>
  <si>
    <t>AMORTISSEMENT DES IMMOBILISATIONS</t>
  </si>
  <si>
    <t>SUBVENTION DE RECHERCHES ET BOURSES VERSÉES DANS LE CADRE DES ACTIVITÉS DE BIENFAISANCE</t>
  </si>
  <si>
    <t>AUTRES DÉPENSES QUI NE SONT PAS COMPRISES DANS LE MONTANT MENTIONNÉ CI-DESSUS (À L'EXCEPTION DES DONS</t>
  </si>
  <si>
    <t>À DES DONATAIRES RECONNUS)</t>
  </si>
  <si>
    <t xml:space="preserve">PRÉCISEZ LE OU LES TYPES DE DÉPENSES COMPRISES DANS LE </t>
  </si>
  <si>
    <t>MONTANT DÉCLARÉ À LA LIGNE 4920</t>
  </si>
  <si>
    <t xml:space="preserve">TOTAL DES DÉPENSES EXCLUANT LES DONS FAITS À DES DONATAIRES RECONNUS </t>
  </si>
  <si>
    <t>(ADDITIONNEZ LES LIGNES 4800 À 4920)</t>
  </si>
  <si>
    <t>DES MONTANT INSCRITS AUX LIGNES 4950 ET 5031 (MONTANTS DÉCLARÉS À C5 ACTIVITÉS POLITIQUES (C)) :</t>
  </si>
  <si>
    <t>(A) TOTAL DES DÉPENSES LIÉES AUX ACTIVITÉS DE BIENFAISANCE :</t>
  </si>
  <si>
    <t>(B) TOTAL DES DÉPENSES LIÉES À LA GESTION ET À L'ADMINISTRATION :</t>
  </si>
  <si>
    <t>(C) TOTAL DES DÉPENSES LIÉES AUX ACTIVITÉS DE COLLECTE DE FONDS :</t>
  </si>
  <si>
    <t>(D) TOTAL DES DÉPENSES LIÉES AUX ACTIVITÉS POLITIQUES, À L'INTÉRIEUR OU À L'EXTÉRIEUR</t>
  </si>
  <si>
    <t>DU CANADA, PROVENANT DE LA QUESTION C5(B) :</t>
  </si>
  <si>
    <t>(E) TOTAL DES AUTRES DÉPENSES INCLUSES DANS LE MONTANT DE  LIGNE 4950 :</t>
  </si>
  <si>
    <t>TOTAL DES DONS FAITS À TOUS LES DONATAIRES RECONNUS :</t>
  </si>
  <si>
    <t>TOTAL DES DÉPENSES (ADDITIONNEZ LES MONTANTS DS LIGNES 4950 À 5050)</t>
  </si>
  <si>
    <t>PLACEMENTS À LONG-TERME</t>
  </si>
  <si>
    <t>31 DECEMBRE 2017</t>
  </si>
  <si>
    <t>DOIT REPRÉSENTER LE NOMBRE DE POSTES DE DIRECTION ET AUTRES POSTE ET NE DOIT PAS COMPRENDRE LES ENTRE-</t>
  </si>
  <si>
    <t>NE PAS TOUCHER A SES CASES : Les cases se remplissent automatiquement</t>
  </si>
  <si>
    <t>Ville (Province)</t>
  </si>
  <si>
    <t>Calgary (AB)</t>
  </si>
  <si>
    <t>Montréal (QC)</t>
  </si>
  <si>
    <t>Toronto (ON)</t>
  </si>
  <si>
    <t>Dons pour ETEQ / Ambrose University</t>
  </si>
  <si>
    <t>Revenus de location</t>
  </si>
  <si>
    <t>Revenus de placements</t>
  </si>
  <si>
    <t>Legs testamentaires</t>
  </si>
  <si>
    <t>Revenus sources gouvernementales (municipale ou régionale)</t>
  </si>
  <si>
    <t>Ambrose University</t>
  </si>
  <si>
    <t>ETEQ</t>
  </si>
  <si>
    <t>Frais de déplacement (Équipe pastorale)</t>
  </si>
  <si>
    <t>Perte (gain) sur taux de change</t>
  </si>
  <si>
    <t>DONS VERSÉS À L'ACM-QC (SEULEMENT)</t>
  </si>
  <si>
    <t>NO</t>
  </si>
  <si>
    <t>Autres créances</t>
  </si>
  <si>
    <t>Sommes dues - Particuliers</t>
  </si>
  <si>
    <t xml:space="preserve">   Montant net gains (ou des pertes) en capital de l'aliénation de biens </t>
  </si>
  <si>
    <r>
      <t xml:space="preserve">PARTIE DU MONTANT DE LA LIGNE 38 QUI CONSTITUE DES </t>
    </r>
    <r>
      <rPr>
        <b/>
        <i/>
        <u val="single"/>
        <sz val="10"/>
        <rFont val="Arial"/>
        <family val="2"/>
      </rPr>
      <t>DONS DÉTERMINÉS</t>
    </r>
  </si>
  <si>
    <t>SUBVENTIONS DE RECHERCHE ET BOURSES VERSÉES DANS LE CADRE DES ACTIVITÉS LIÉES AUX OBJECTIFS DE L'ORGANISME</t>
  </si>
  <si>
    <t>(REMPLISSEZ CETTE LIGNE UNIQUEMENT POUR UN ORGANISME DE BIENFAISANCE ENREGISTRÉ)</t>
  </si>
  <si>
    <r>
      <t xml:space="preserve">MONTANT TOTAL DES DONS FAITS À TOUS LES </t>
    </r>
    <r>
      <rPr>
        <b/>
        <i/>
        <u val="single"/>
        <sz val="10"/>
        <rFont val="Arial"/>
        <family val="2"/>
      </rPr>
      <t>DONATAIRES RECONNUS</t>
    </r>
  </si>
  <si>
    <t>POLICES D'ASSURANCE-VIE</t>
  </si>
  <si>
    <t>VÉHICULES</t>
  </si>
  <si>
    <t>BIENS CULTURELS</t>
  </si>
  <si>
    <t>MATÉRIAUX DE CONSTRUCTION</t>
  </si>
  <si>
    <t>VÊTEMENTS, MEUBLES, NOURRITURE</t>
  </si>
  <si>
    <r>
      <rPr>
        <b/>
        <sz val="11"/>
        <color indexed="8"/>
        <rFont val="Calibri"/>
        <family val="2"/>
      </rPr>
      <t>DIX (10)</t>
    </r>
    <r>
      <rPr>
        <sz val="10"/>
        <rFont val="Arial"/>
        <family val="2"/>
      </rPr>
      <t xml:space="preserve"> PLUS IMPORTANTS POSTES RÉMUNÉRÉS, PERMANENTS ET À TEMPS PLEIN. </t>
    </r>
    <r>
      <rPr>
        <b/>
        <sz val="11"/>
        <color indexed="8"/>
        <rFont val="Calibri"/>
        <family val="2"/>
      </rPr>
      <t>NE COCHEZ PAS</t>
    </r>
    <r>
      <rPr>
        <sz val="10"/>
        <rFont val="Arial"/>
        <family val="2"/>
      </rPr>
      <t xml:space="preserve"> LES CASES. INSCRIVEZ UN NOMBRE.</t>
    </r>
  </si>
  <si>
    <t xml:space="preserve">TITRES BOURSIERS, FONDS COMMUNS </t>
  </si>
  <si>
    <t>DE PLACEMENT</t>
  </si>
  <si>
    <t>ÉTAT DES RÉSULTATS D'EXPLOITATION</t>
  </si>
  <si>
    <t>LISTE DES DONS À DES ORGANISMES DE BIENFAISANCE ENREGISTRÉS (OBE) 2017</t>
  </si>
  <si>
    <r>
      <t xml:space="preserve">   Total de </t>
    </r>
    <r>
      <rPr>
        <b/>
        <sz val="12"/>
        <color indexed="8"/>
        <rFont val="Calibri"/>
        <family val="2"/>
      </rPr>
      <t>AR1 + AR3 + AR4 + AR5 + AR6 + AR7 + AR8 + AR9 + AR10 + AR11 + AR12</t>
    </r>
  </si>
  <si>
    <r>
      <t xml:space="preserve">            </t>
    </r>
    <r>
      <rPr>
        <sz val="12"/>
        <rFont val="Times New Roman"/>
        <family val="1"/>
      </rPr>
      <t>Date de fin d'exercice :</t>
    </r>
  </si>
  <si>
    <t>RAPPORT FINANCIER ANNUEL - RF50+</t>
  </si>
  <si>
    <t xml:space="preserve">NOM DE L'ÉGLISE : </t>
  </si>
  <si>
    <r>
      <t>E</t>
    </r>
    <r>
      <rPr>
        <sz val="12"/>
        <rFont val="Times New Roman"/>
        <family val="1"/>
      </rPr>
      <t>ncaisse</t>
    </r>
  </si>
  <si>
    <r>
      <t>P</t>
    </r>
    <r>
      <rPr>
        <sz val="12"/>
        <rFont val="Times New Roman"/>
        <family val="1"/>
      </rPr>
      <t xml:space="preserve">lacement temporaire                                                         </t>
    </r>
  </si>
  <si>
    <r>
      <t>P</t>
    </r>
    <r>
      <rPr>
        <sz val="12"/>
        <rFont val="Times New Roman"/>
        <family val="1"/>
      </rPr>
      <t>lacements ACMQ</t>
    </r>
  </si>
  <si>
    <r>
      <t>C</t>
    </r>
    <r>
      <rPr>
        <sz val="12"/>
        <rFont val="Times New Roman"/>
        <family val="1"/>
      </rPr>
      <t xml:space="preserve">omptes à recevoir autres </t>
    </r>
  </si>
  <si>
    <r>
      <t>I</t>
    </r>
    <r>
      <rPr>
        <sz val="12"/>
        <rFont val="Times New Roman"/>
        <family val="1"/>
      </rPr>
      <t>nventaire</t>
    </r>
  </si>
  <si>
    <r>
      <t>F</t>
    </r>
    <r>
      <rPr>
        <sz val="12"/>
        <rFont val="Times New Roman"/>
        <family val="1"/>
      </rPr>
      <t>rais payés d'avance</t>
    </r>
  </si>
  <si>
    <r>
      <t>I</t>
    </r>
    <r>
      <rPr>
        <sz val="12"/>
        <rFont val="Times New Roman"/>
        <family val="1"/>
      </rPr>
      <t xml:space="preserve">mmobilisations </t>
    </r>
  </si>
  <si>
    <r>
      <t>M</t>
    </r>
    <r>
      <rPr>
        <sz val="12"/>
        <rFont val="Times New Roman"/>
        <family val="1"/>
      </rPr>
      <t>arge de crédit</t>
    </r>
  </si>
  <si>
    <r>
      <t>C</t>
    </r>
    <r>
      <rPr>
        <sz val="12"/>
        <rFont val="Times New Roman"/>
        <family val="1"/>
      </rPr>
      <t>omptes à payer à l'ACMQ</t>
    </r>
  </si>
  <si>
    <r>
      <t>C</t>
    </r>
    <r>
      <rPr>
        <sz val="12"/>
        <rFont val="Times New Roman"/>
        <family val="1"/>
      </rPr>
      <t xml:space="preserve">omptes à payer autres </t>
    </r>
  </si>
  <si>
    <r>
      <t>F</t>
    </r>
    <r>
      <rPr>
        <sz val="12"/>
        <rFont val="Times New Roman"/>
        <family val="1"/>
      </rPr>
      <t>onds réservés (affectés)</t>
    </r>
  </si>
  <si>
    <r>
      <t>D</t>
    </r>
    <r>
      <rPr>
        <sz val="12"/>
        <rFont val="Times New Roman"/>
        <family val="1"/>
      </rPr>
      <t>ette à long terme à payer à l'ACMQ</t>
    </r>
  </si>
  <si>
    <r>
      <t>I</t>
    </r>
    <r>
      <rPr>
        <sz val="12"/>
        <rFont val="Times New Roman"/>
        <family val="1"/>
      </rPr>
      <t>nscrire tous les remboursement de dettes L.T. à l'onglet O "</t>
    </r>
    <r>
      <rPr>
        <sz val="12"/>
        <color indexed="56"/>
        <rFont val="Times New Roman"/>
        <family val="1"/>
      </rPr>
      <t>R</t>
    </r>
    <r>
      <rPr>
        <sz val="12"/>
        <color indexed="12"/>
        <rFont val="Times New Roman"/>
        <family val="1"/>
      </rPr>
      <t>emb. dettes L.T.</t>
    </r>
    <r>
      <rPr>
        <sz val="12"/>
        <rFont val="Times New Roman"/>
        <family val="1"/>
      </rPr>
      <t>"</t>
    </r>
  </si>
  <si>
    <r>
      <t>D</t>
    </r>
    <r>
      <rPr>
        <sz val="12"/>
        <rFont val="Times New Roman"/>
        <family val="1"/>
      </rPr>
      <t>ette à long terme</t>
    </r>
  </si>
  <si>
    <r>
      <t>R</t>
    </r>
    <r>
      <rPr>
        <sz val="12"/>
        <rFont val="Times New Roman"/>
        <family val="1"/>
      </rPr>
      <t xml:space="preserve">evenus d'offrandes </t>
    </r>
  </si>
  <si>
    <r>
      <t>R</t>
    </r>
    <r>
      <rPr>
        <sz val="12"/>
        <rFont val="Times New Roman"/>
        <family val="1"/>
      </rPr>
      <t>evenus d'activités</t>
    </r>
  </si>
  <si>
    <r>
      <t>R</t>
    </r>
    <r>
      <rPr>
        <sz val="12"/>
        <rFont val="Times New Roman"/>
        <family val="1"/>
      </rPr>
      <t>evenus de location</t>
    </r>
  </si>
  <si>
    <r>
      <t>R</t>
    </r>
    <r>
      <rPr>
        <sz val="12"/>
        <rFont val="Times New Roman"/>
        <family val="1"/>
      </rPr>
      <t>evenus de placements</t>
    </r>
  </si>
  <si>
    <r>
      <t>R</t>
    </r>
    <r>
      <rPr>
        <sz val="12"/>
        <rFont val="Times New Roman"/>
        <family val="1"/>
      </rPr>
      <t>evenus autres</t>
    </r>
  </si>
  <si>
    <r>
      <t>D</t>
    </r>
    <r>
      <rPr>
        <sz val="12"/>
        <rFont val="Times New Roman"/>
        <family val="1"/>
      </rPr>
      <t xml:space="preserve">épenses d'administratives </t>
    </r>
  </si>
  <si>
    <r>
      <t>D</t>
    </r>
    <r>
      <rPr>
        <sz val="12"/>
        <rFont val="Times New Roman"/>
        <family val="1"/>
      </rPr>
      <t xml:space="preserve">épenses salariales </t>
    </r>
  </si>
  <si>
    <r>
      <t>F</t>
    </r>
    <r>
      <rPr>
        <sz val="12"/>
        <rFont val="Times New Roman"/>
        <family val="1"/>
      </rPr>
      <t>rais financiers</t>
    </r>
  </si>
  <si>
    <r>
      <t>D</t>
    </r>
    <r>
      <rPr>
        <sz val="12"/>
        <rFont val="Times New Roman"/>
        <family val="1"/>
      </rPr>
      <t xml:space="preserve">épenses d'activités et de ministères </t>
    </r>
  </si>
  <si>
    <r>
      <t>C</t>
    </r>
    <r>
      <rPr>
        <sz val="12"/>
        <rFont val="Times New Roman"/>
        <family val="1"/>
      </rPr>
      <t>oûts d'occupation</t>
    </r>
  </si>
  <si>
    <r>
      <t>D</t>
    </r>
    <r>
      <rPr>
        <sz val="12"/>
        <color indexed="8"/>
        <rFont val="Times New Roman"/>
        <family val="1"/>
      </rPr>
      <t xml:space="preserve">ons de l'église </t>
    </r>
  </si>
  <si>
    <r>
      <t>D</t>
    </r>
    <r>
      <rPr>
        <sz val="12"/>
        <color indexed="8"/>
        <rFont val="Times New Roman"/>
        <family val="1"/>
      </rPr>
      <t xml:space="preserve">ons des particuliers </t>
    </r>
  </si>
  <si>
    <t>133063859 RR 0001</t>
  </si>
  <si>
    <t>872804406 RR 0001</t>
  </si>
  <si>
    <t>131329260 RR 0001</t>
  </si>
  <si>
    <t>11878630 RR 0007</t>
  </si>
  <si>
    <t>ETEQ : École de théologie évangélique du Québec</t>
  </si>
  <si>
    <r>
      <t xml:space="preserve">Note Ligne 27: </t>
    </r>
    <r>
      <rPr>
        <sz val="11"/>
        <rFont val="Times New Roman"/>
        <family val="1"/>
      </rPr>
      <t>L'actif net correspond au total de vos actifs moins le total de vos passifs</t>
    </r>
  </si>
  <si>
    <t xml:space="preserve">   Fournitures de bureau et papeterie</t>
  </si>
  <si>
    <t>Dons désignés à un particulier, sans reçus de charité</t>
  </si>
  <si>
    <r>
      <t xml:space="preserve">   Offrandes</t>
    </r>
    <r>
      <rPr>
        <b/>
        <sz val="12"/>
        <color indexed="8"/>
        <rFont val="Calibri"/>
        <family val="2"/>
      </rPr>
      <t xml:space="preserve"> Fonds de bâtiment</t>
    </r>
  </si>
  <si>
    <r>
      <t xml:space="preserve">   </t>
    </r>
    <r>
      <rPr>
        <b/>
        <sz val="12"/>
        <color indexed="8"/>
        <rFont val="Calibri"/>
        <family val="2"/>
      </rPr>
      <t>Ministères canadiens ACM (Mission Québec)</t>
    </r>
  </si>
  <si>
    <t xml:space="preserve">   Fonds envoyés au District pour soutenir les ministères canadiens (excluant CFO - AR7)</t>
  </si>
  <si>
    <r>
      <t xml:space="preserve">   </t>
    </r>
    <r>
      <rPr>
        <b/>
        <sz val="12"/>
        <color indexed="8"/>
        <rFont val="Calibri"/>
        <family val="2"/>
      </rPr>
      <t>Contribution au Fonds d'opération du district - CFO (3 %)</t>
    </r>
  </si>
  <si>
    <r>
      <t xml:space="preserve">   </t>
    </r>
    <r>
      <rPr>
        <b/>
        <sz val="12"/>
        <color indexed="8"/>
        <rFont val="Calibri"/>
        <family val="2"/>
      </rPr>
      <t>Associations multiculturelles ACM</t>
    </r>
  </si>
  <si>
    <t xml:space="preserve">   Fonds envoyés aux associations multiculturelles ACM (chinoise, vietnamienne, filipino, autres)</t>
  </si>
  <si>
    <t xml:space="preserve">   Fonds envoyés directement à ETEQ ou à Ambrose.</t>
  </si>
  <si>
    <t xml:space="preserve">   Fonds envoyés à des ministères autres que ceux de l'ACM.</t>
  </si>
  <si>
    <r>
      <t xml:space="preserve">2. DONNÉES FINANCIÈRES </t>
    </r>
    <r>
      <rPr>
        <sz val="14"/>
        <color indexed="8"/>
        <rFont val="Calibri"/>
        <family val="2"/>
      </rPr>
      <t>(</t>
    </r>
    <r>
      <rPr>
        <sz val="10"/>
        <rFont val="Arial"/>
        <family val="2"/>
      </rPr>
      <t>VOUS DEVEZ ANNEXER LES ÉTATS FINANCIERS DE L'ÉGLISE)</t>
    </r>
  </si>
  <si>
    <t>REVENU QUÉBEC, RAPPORT ANNUEL TP-985.22</t>
  </si>
  <si>
    <t xml:space="preserve">          (UNIQUEMENT POUR UN ORGANISME DE BIENFAISANCE ENREGISTRÉ)</t>
  </si>
  <si>
    <t>non</t>
  </si>
  <si>
    <t>oui</t>
  </si>
  <si>
    <t>Section à remplir manuellement</t>
  </si>
  <si>
    <t>Agence du revenu du Canada, Rapport Annuel, T-3010</t>
  </si>
  <si>
    <t>NUMÉRO D'ENREGISTREMENT (RR) :  _______________________</t>
  </si>
  <si>
    <t>Prêt (avance) à un particulier</t>
  </si>
  <si>
    <t xml:space="preserve">Terrain (ACMQ) </t>
  </si>
  <si>
    <t>Dons pour le Fonds pour l'oeuvre mondiale l'ACM (GAF)</t>
  </si>
  <si>
    <t>Dons à des particuliers sans reçus de charité</t>
  </si>
  <si>
    <t>Dons en nature</t>
  </si>
  <si>
    <t>Revenus de l'extérieur du Canada</t>
  </si>
  <si>
    <t>Revenus sources gouvernementales (fédéral)</t>
  </si>
  <si>
    <t>Revenus sources gouvernementales (provincial)</t>
  </si>
  <si>
    <t>DONS - REÇUS DE CHARITÉ</t>
  </si>
  <si>
    <t>AUTRES INFORMATIONS REQUISES</t>
  </si>
  <si>
    <r>
      <t>E</t>
    </r>
    <r>
      <rPr>
        <sz val="12"/>
        <rFont val="Times New Roman"/>
        <family val="1"/>
      </rPr>
      <t>ncaisse (total relevés bancaires de tous les comptes)</t>
    </r>
  </si>
  <si>
    <r>
      <t xml:space="preserve">   </t>
    </r>
    <r>
      <rPr>
        <b/>
        <sz val="12"/>
        <color indexed="8"/>
        <rFont val="Calibri"/>
        <family val="2"/>
      </rPr>
      <t>Fonds pour l'oeuvre mondiale de l'ACM</t>
    </r>
  </si>
  <si>
    <t xml:space="preserve">   Fonds envoyés au Centre des ministères (Toronto) désignés Fonds pour l'oeuvre mondiale</t>
  </si>
  <si>
    <t xml:space="preserve">Autres dépenses administratives </t>
  </si>
  <si>
    <t>Autres dépenses administratives</t>
  </si>
  <si>
    <t>Contribution au Fonds d'opération du district (3% C.F.O.)</t>
  </si>
  <si>
    <t>Fonds pour l'oeuvre mondiale de l'ACM (GAF)</t>
  </si>
  <si>
    <t xml:space="preserve">   Hommes de l'Alliance, Ministères jeunesse, les missions, Fonds de bâtiment, etc.</t>
  </si>
  <si>
    <r>
      <t xml:space="preserve">   </t>
    </r>
    <r>
      <rPr>
        <b/>
        <sz val="12"/>
        <color indexed="8"/>
        <rFont val="Calibri"/>
        <family val="2"/>
      </rPr>
      <t>ETEQ / Ambrose University</t>
    </r>
  </si>
  <si>
    <t>Juste valeure marchande de tous les dons utilisés dans le cadre des activités liées aux objectifs de l'organisme</t>
  </si>
  <si>
    <t>Cochez tous les types de dons en nature reçus pour lesquels l'organisme a délivré un reçu aux fins de l'impôt</t>
  </si>
  <si>
    <t>LES DONNÉES FINANCIÈRES DÉCLARÉES CI-DESSOUS ONT-ELLES ÉTABLIES SELON LA MÉTHODE DE LA</t>
  </si>
  <si>
    <t>Nunéro d'enregistrement</t>
  </si>
  <si>
    <t xml:space="preserve">           RR</t>
  </si>
  <si>
    <t>RAPPORT FINANCIER DES ÉGLISES - RF50+</t>
  </si>
  <si>
    <t>RAPPORT ANNUEL DE L'ÉGLISE LOCALE (ACM)</t>
  </si>
  <si>
    <t>TABLEAU D'AMORTIZATION</t>
  </si>
  <si>
    <t xml:space="preserve">   RAPPORT ÉGLISE LOCALE (ACM)</t>
  </si>
  <si>
    <t xml:space="preserve">   T3010 ARC PAGE 7</t>
  </si>
  <si>
    <t xml:space="preserve">   T3010 ARC PAGE 8</t>
  </si>
  <si>
    <t xml:space="preserve">   T3010 ARC PAGE 9</t>
  </si>
  <si>
    <t xml:space="preserve">   TP-985.22 REVQC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</si>
</sst>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#,##0_);\(#,###,##0\);&quot;- &quot;"/>
    <numFmt numFmtId="173" formatCode="_-* #,##0&quot; $&quot;_-;_-* #,##0&quot; $-&quot;;_-* &quot;- $&quot;_-;_-@_-"/>
    <numFmt numFmtId="174" formatCode="_ * #,##0.00_)&quot; $&quot;_ ;_ * \(#,##0.00&quot;) $&quot;_ ;_ * \-??_)&quot; $&quot;_ ;_ @_ "/>
    <numFmt numFmtId="175" formatCode="#,###,##0_);\(#,###,##0\);;"/>
    <numFmt numFmtId="176" formatCode="0_)"/>
    <numFmt numFmtId="177" formatCode="_ * #,##0_)&quot; $&quot;_ ;_ * \(#,##0&quot;) $&quot;_ ;_ * \-_)&quot; $&quot;_ ;_ @_ "/>
    <numFmt numFmtId="178" formatCode="_ * #,##0_)\ _$_ ;_ * \(#,##0&quot;) &quot;_$_ ;_ * \-_)\ _$_ ;_ @_ "/>
    <numFmt numFmtId="179" formatCode="#,##0;&quot;( &quot;#,##0;;"/>
    <numFmt numFmtId="180" formatCode="#,##0;&quot;( &quot;#,##0"/>
    <numFmt numFmtId="181" formatCode="#,##0\ &quot;$&quot;"/>
    <numFmt numFmtId="182" formatCode="#,##0\ _$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#,##0.00\ &quot;$&quot;"/>
    <numFmt numFmtId="187" formatCode="#,##0\ _$;[Red]#,##0\ _$"/>
    <numFmt numFmtId="188" formatCode="[$-C0C]d\ mmmm\ yyyy"/>
    <numFmt numFmtId="189" formatCode="#,##0.0\ &quot;$&quot;"/>
  </numFmts>
  <fonts count="107">
    <font>
      <sz val="10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color indexed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Times New Roman"/>
      <family val="1"/>
    </font>
    <font>
      <b/>
      <sz val="9"/>
      <name val="Arial"/>
      <family val="2"/>
    </font>
    <font>
      <b/>
      <sz val="9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4"/>
      <color indexed="12"/>
      <name val="Times New Roman"/>
      <family val="1"/>
    </font>
    <font>
      <sz val="9"/>
      <name val="Arial"/>
      <family val="2"/>
    </font>
    <font>
      <b/>
      <i/>
      <u val="single"/>
      <sz val="10"/>
      <name val="Arial"/>
      <family val="2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1"/>
      <color indexed="9"/>
      <name val="Times New Roman"/>
      <family val="1"/>
    </font>
    <font>
      <b/>
      <sz val="10"/>
      <color indexed="9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9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9"/>
      <name val="Arial"/>
      <family val="2"/>
    </font>
    <font>
      <sz val="11"/>
      <color indexed="9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theme="0"/>
      <name val="Times New Roman"/>
      <family val="1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Arial"/>
      <family val="2"/>
    </font>
    <font>
      <b/>
      <sz val="14"/>
      <color theme="1"/>
      <name val="Calibri"/>
      <family val="2"/>
    </font>
    <font>
      <b/>
      <u val="single"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Arial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4"/>
      <color theme="0"/>
      <name val="Arial"/>
      <family val="2"/>
    </font>
    <font>
      <b/>
      <u val="single"/>
      <sz val="11"/>
      <color theme="1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 diagonalUp="1"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4" fontId="0" fillId="0" borderId="0">
      <alignment/>
      <protection/>
    </xf>
    <xf numFmtId="42" fontId="0" fillId="0" borderId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0" fontId="2" fillId="0" borderId="0" xfId="46" applyFont="1">
      <alignment/>
      <protection/>
    </xf>
    <xf numFmtId="0" fontId="3" fillId="0" borderId="0" xfId="46" applyFont="1" applyAlignment="1" applyProtection="1">
      <alignment horizontal="left"/>
      <protection/>
    </xf>
    <xf numFmtId="0" fontId="1" fillId="0" borderId="0" xfId="46" applyFont="1" applyProtection="1">
      <alignment/>
      <protection/>
    </xf>
    <xf numFmtId="0" fontId="1" fillId="0" borderId="0" xfId="46" applyFont="1" applyAlignment="1" applyProtection="1">
      <alignment horizontal="center"/>
      <protection/>
    </xf>
    <xf numFmtId="0" fontId="2" fillId="0" borderId="0" xfId="46" applyFont="1" applyProtection="1">
      <alignment/>
      <protection/>
    </xf>
    <xf numFmtId="0" fontId="1" fillId="0" borderId="0" xfId="46" applyFont="1" applyBorder="1" applyAlignment="1" applyProtection="1">
      <alignment horizontal="center"/>
      <protection/>
    </xf>
    <xf numFmtId="0" fontId="2" fillId="0" borderId="0" xfId="46" applyFont="1" applyAlignment="1" applyProtection="1">
      <alignment horizontal="center"/>
      <protection/>
    </xf>
    <xf numFmtId="0" fontId="1" fillId="0" borderId="0" xfId="46" applyFont="1" applyAlignment="1" applyProtection="1">
      <alignment horizontal="left"/>
      <protection/>
    </xf>
    <xf numFmtId="0" fontId="1" fillId="0" borderId="0" xfId="46" applyFont="1" applyAlignment="1" applyProtection="1">
      <alignment horizontal="left" indent="1"/>
      <protection/>
    </xf>
    <xf numFmtId="172" fontId="5" fillId="0" borderId="0" xfId="46" applyNumberFormat="1" applyFont="1" applyBorder="1" applyAlignment="1" applyProtection="1">
      <alignment/>
      <protection/>
    </xf>
    <xf numFmtId="172" fontId="1" fillId="0" borderId="0" xfId="46" applyNumberFormat="1" applyFont="1" applyBorder="1" applyAlignment="1" applyProtection="1">
      <alignment/>
      <protection/>
    </xf>
    <xf numFmtId="0" fontId="1" fillId="0" borderId="0" xfId="46" applyFont="1" applyAlignment="1" applyProtection="1">
      <alignment horizontal="right"/>
      <protection/>
    </xf>
    <xf numFmtId="0" fontId="7" fillId="0" borderId="0" xfId="46" applyFont="1" applyAlignment="1">
      <alignment vertical="center"/>
      <protection/>
    </xf>
    <xf numFmtId="0" fontId="0" fillId="0" borderId="0" xfId="46" applyAlignment="1">
      <alignment vertical="center"/>
      <protection/>
    </xf>
    <xf numFmtId="0" fontId="9" fillId="0" borderId="0" xfId="46" applyFont="1" applyAlignment="1">
      <alignment horizontal="center" vertical="center"/>
      <protection/>
    </xf>
    <xf numFmtId="0" fontId="8" fillId="0" borderId="0" xfId="46" applyFont="1" applyAlignment="1">
      <alignment vertical="center"/>
      <protection/>
    </xf>
    <xf numFmtId="0" fontId="12" fillId="33" borderId="0" xfId="46" applyFont="1" applyFill="1" applyAlignment="1">
      <alignment horizontal="center" vertical="center"/>
      <protection/>
    </xf>
    <xf numFmtId="0" fontId="11" fillId="0" borderId="0" xfId="46" applyFont="1" applyAlignment="1">
      <alignment horizontal="center" vertical="center"/>
      <protection/>
    </xf>
    <xf numFmtId="0" fontId="13" fillId="0" borderId="0" xfId="46" applyFont="1" applyFill="1" applyAlignment="1">
      <alignment horizontal="center" vertical="center"/>
      <protection/>
    </xf>
    <xf numFmtId="0" fontId="14" fillId="0" borderId="0" xfId="46" applyFont="1" applyAlignment="1">
      <alignment horizontal="center" vertical="center"/>
      <protection/>
    </xf>
    <xf numFmtId="173" fontId="7" fillId="33" borderId="10" xfId="46" applyNumberFormat="1" applyFont="1" applyFill="1" applyBorder="1" applyAlignment="1">
      <alignment vertical="center"/>
      <protection/>
    </xf>
    <xf numFmtId="0" fontId="15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0" fillId="0" borderId="0" xfId="46">
      <alignment/>
      <protection/>
    </xf>
    <xf numFmtId="0" fontId="9" fillId="0" borderId="11" xfId="46" applyFont="1" applyBorder="1" applyAlignment="1">
      <alignment horizontal="center" vertical="center"/>
      <protection/>
    </xf>
    <xf numFmtId="0" fontId="18" fillId="0" borderId="0" xfId="46" applyFont="1">
      <alignment/>
      <protection/>
    </xf>
    <xf numFmtId="0" fontId="0" fillId="0" borderId="12" xfId="46" applyBorder="1" applyAlignment="1">
      <alignment horizontal="center" vertical="center"/>
      <protection/>
    </xf>
    <xf numFmtId="0" fontId="0" fillId="0" borderId="13" xfId="46" applyBorder="1" applyAlignment="1">
      <alignment vertical="center"/>
      <protection/>
    </xf>
    <xf numFmtId="0" fontId="3" fillId="33" borderId="14" xfId="46" applyFont="1" applyFill="1" applyBorder="1" applyAlignment="1">
      <alignment vertical="center"/>
      <protection/>
    </xf>
    <xf numFmtId="0" fontId="0" fillId="33" borderId="14" xfId="46" applyFill="1" applyBorder="1" applyAlignment="1">
      <alignment vertical="center"/>
      <protection/>
    </xf>
    <xf numFmtId="0" fontId="3" fillId="33" borderId="14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 applyProtection="1">
      <alignment vertical="center"/>
      <protection/>
    </xf>
    <xf numFmtId="0" fontId="1" fillId="0" borderId="0" xfId="46" applyFont="1" applyFill="1" applyBorder="1" applyAlignment="1" applyProtection="1">
      <alignment horizontal="center" vertical="center"/>
      <protection/>
    </xf>
    <xf numFmtId="175" fontId="1" fillId="0" borderId="0" xfId="46" applyNumberFormat="1" applyFont="1" applyFill="1" applyBorder="1" applyAlignment="1" applyProtection="1">
      <alignment horizontal="center" vertical="center"/>
      <protection/>
    </xf>
    <xf numFmtId="0" fontId="5" fillId="0" borderId="15" xfId="46" applyNumberFormat="1" applyFont="1" applyFill="1" applyBorder="1" applyAlignment="1" applyProtection="1">
      <alignment horizontal="center" vertical="center"/>
      <protection/>
    </xf>
    <xf numFmtId="0" fontId="20" fillId="0" borderId="15" xfId="46" applyFont="1" applyFill="1" applyBorder="1" applyAlignment="1" applyProtection="1">
      <alignment horizontal="center" vertical="center"/>
      <protection/>
    </xf>
    <xf numFmtId="0" fontId="1" fillId="0" borderId="15" xfId="46" applyNumberFormat="1" applyFont="1" applyFill="1" applyBorder="1" applyAlignment="1" applyProtection="1">
      <alignment horizontal="center" vertical="center"/>
      <protection/>
    </xf>
    <xf numFmtId="172" fontId="5" fillId="0" borderId="0" xfId="46" applyNumberFormat="1" applyFont="1" applyFill="1" applyBorder="1" applyAlignment="1" applyProtection="1">
      <alignment horizontal="center" vertical="center"/>
      <protection/>
    </xf>
    <xf numFmtId="0" fontId="1" fillId="0" borderId="0" xfId="46" applyFont="1" applyFill="1" applyAlignment="1" applyProtection="1">
      <alignment horizontal="left" vertical="center" wrapText="1" indent="1"/>
      <protection/>
    </xf>
    <xf numFmtId="172" fontId="5" fillId="0" borderId="0" xfId="46" applyNumberFormat="1" applyFont="1" applyFill="1" applyAlignment="1" applyProtection="1">
      <alignment vertical="center"/>
      <protection/>
    </xf>
    <xf numFmtId="0" fontId="0" fillId="0" borderId="0" xfId="46" applyFont="1" applyAlignment="1">
      <alignment vertical="center"/>
      <protection/>
    </xf>
    <xf numFmtId="172" fontId="5" fillId="0" borderId="0" xfId="46" applyNumberFormat="1" applyFont="1" applyFill="1" applyBorder="1" applyAlignment="1" applyProtection="1">
      <alignment vertical="center"/>
      <protection/>
    </xf>
    <xf numFmtId="172" fontId="5" fillId="0" borderId="15" xfId="46" applyNumberFormat="1" applyFont="1" applyFill="1" applyBorder="1" applyAlignment="1" applyProtection="1">
      <alignment vertical="center"/>
      <protection/>
    </xf>
    <xf numFmtId="0" fontId="1" fillId="0" borderId="16" xfId="46" applyFont="1" applyFill="1" applyBorder="1" applyAlignment="1" applyProtection="1">
      <alignment vertical="center"/>
      <protection/>
    </xf>
    <xf numFmtId="0" fontId="1" fillId="0" borderId="16" xfId="46" applyFont="1" applyFill="1" applyBorder="1" applyAlignment="1" applyProtection="1">
      <alignment horizontal="center" vertical="center"/>
      <protection/>
    </xf>
    <xf numFmtId="175" fontId="1" fillId="0" borderId="16" xfId="46" applyNumberFormat="1" applyFont="1" applyFill="1" applyBorder="1" applyAlignment="1" applyProtection="1">
      <alignment horizontal="center" vertical="center"/>
      <protection/>
    </xf>
    <xf numFmtId="175" fontId="5" fillId="33" borderId="17" xfId="46" applyNumberFormat="1" applyFont="1" applyFill="1" applyBorder="1" applyAlignment="1" applyProtection="1">
      <alignment horizontal="right" vertical="center"/>
      <protection/>
    </xf>
    <xf numFmtId="0" fontId="5" fillId="33" borderId="16" xfId="46" applyFont="1" applyFill="1" applyBorder="1" applyAlignment="1" applyProtection="1">
      <alignment horizontal="center" vertical="center"/>
      <protection/>
    </xf>
    <xf numFmtId="175" fontId="1" fillId="33" borderId="16" xfId="46" applyNumberFormat="1" applyFont="1" applyFill="1" applyBorder="1" applyAlignment="1" applyProtection="1">
      <alignment vertical="center"/>
      <protection/>
    </xf>
    <xf numFmtId="0" fontId="18" fillId="0" borderId="0" xfId="46" applyFont="1" applyAlignment="1">
      <alignment vertical="center"/>
      <protection/>
    </xf>
    <xf numFmtId="0" fontId="1" fillId="0" borderId="0" xfId="46" applyFont="1" applyBorder="1" applyAlignment="1" applyProtection="1">
      <alignment vertical="center"/>
      <protection/>
    </xf>
    <xf numFmtId="175" fontId="1" fillId="0" borderId="0" xfId="46" applyNumberFormat="1" applyFont="1" applyBorder="1" applyAlignment="1" applyProtection="1">
      <alignment vertical="center"/>
      <protection/>
    </xf>
    <xf numFmtId="0" fontId="1" fillId="0" borderId="0" xfId="46" applyFont="1" applyBorder="1" applyAlignment="1" applyProtection="1">
      <alignment horizontal="center" vertical="center"/>
      <protection/>
    </xf>
    <xf numFmtId="175" fontId="1" fillId="0" borderId="0" xfId="46" applyNumberFormat="1" applyFont="1" applyBorder="1" applyAlignment="1" applyProtection="1">
      <alignment horizontal="center" vertical="center"/>
      <protection/>
    </xf>
    <xf numFmtId="175" fontId="5" fillId="0" borderId="0" xfId="46" applyNumberFormat="1" applyFont="1" applyBorder="1" applyAlignment="1" applyProtection="1">
      <alignment horizontal="right" vertical="center"/>
      <protection/>
    </xf>
    <xf numFmtId="0" fontId="5" fillId="0" borderId="0" xfId="46" applyFont="1" applyBorder="1" applyAlignment="1" applyProtection="1">
      <alignment horizontal="center" vertical="center"/>
      <protection/>
    </xf>
    <xf numFmtId="0" fontId="5" fillId="0" borderId="0" xfId="46" applyFont="1" applyBorder="1" applyAlignment="1" applyProtection="1">
      <alignment vertical="center"/>
      <protection/>
    </xf>
    <xf numFmtId="0" fontId="1" fillId="33" borderId="15" xfId="46" applyNumberFormat="1" applyFont="1" applyFill="1" applyBorder="1" applyAlignment="1" applyProtection="1">
      <alignment horizontal="center" vertical="center"/>
      <protection/>
    </xf>
    <xf numFmtId="0" fontId="5" fillId="0" borderId="15" xfId="46" applyFont="1" applyBorder="1" applyAlignment="1" applyProtection="1">
      <alignment horizontal="center" vertical="center"/>
      <protection/>
    </xf>
    <xf numFmtId="0" fontId="5" fillId="33" borderId="15" xfId="46" applyNumberFormat="1" applyFont="1" applyFill="1" applyBorder="1" applyAlignment="1" applyProtection="1">
      <alignment horizontal="center" vertical="center"/>
      <protection/>
    </xf>
    <xf numFmtId="172" fontId="5" fillId="0" borderId="0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 applyProtection="1">
      <alignment horizontal="left" vertical="center" indent="1"/>
      <protection/>
    </xf>
    <xf numFmtId="172" fontId="1" fillId="0" borderId="0" xfId="46" applyNumberFormat="1" applyFont="1" applyBorder="1" applyAlignment="1" applyProtection="1">
      <alignment vertical="center"/>
      <protection/>
    </xf>
    <xf numFmtId="172" fontId="5" fillId="33" borderId="0" xfId="46" applyNumberFormat="1" applyFont="1" applyFill="1" applyBorder="1" applyAlignment="1" applyProtection="1">
      <alignment vertical="center"/>
      <protection/>
    </xf>
    <xf numFmtId="172" fontId="1" fillId="0" borderId="15" xfId="46" applyNumberFormat="1" applyFont="1" applyBorder="1" applyAlignment="1" applyProtection="1">
      <alignment vertical="center"/>
      <protection/>
    </xf>
    <xf numFmtId="0" fontId="1" fillId="0" borderId="15" xfId="46" applyFont="1" applyBorder="1" applyAlignment="1" applyProtection="1">
      <alignment horizontal="center" vertical="center"/>
      <protection/>
    </xf>
    <xf numFmtId="172" fontId="5" fillId="33" borderId="15" xfId="46" applyNumberFormat="1" applyFont="1" applyFill="1" applyBorder="1" applyAlignment="1" applyProtection="1">
      <alignment vertical="center"/>
      <protection/>
    </xf>
    <xf numFmtId="0" fontId="1" fillId="0" borderId="15" xfId="46" applyFont="1" applyBorder="1" applyAlignment="1" applyProtection="1">
      <alignment vertical="center"/>
      <protection/>
    </xf>
    <xf numFmtId="175" fontId="1" fillId="33" borderId="15" xfId="46" applyNumberFormat="1" applyFont="1" applyFill="1" applyBorder="1" applyAlignment="1" applyProtection="1">
      <alignment vertical="center"/>
      <protection/>
    </xf>
    <xf numFmtId="0" fontId="1" fillId="33" borderId="15" xfId="46" applyFont="1" applyFill="1" applyBorder="1" applyAlignment="1" applyProtection="1">
      <alignment horizontal="center" vertical="center"/>
      <protection/>
    </xf>
    <xf numFmtId="0" fontId="5" fillId="33" borderId="15" xfId="46" applyFont="1" applyFill="1" applyBorder="1" applyAlignment="1" applyProtection="1">
      <alignment horizontal="center" vertical="center"/>
      <protection/>
    </xf>
    <xf numFmtId="175" fontId="5" fillId="33" borderId="15" xfId="46" applyNumberFormat="1" applyFont="1" applyFill="1" applyBorder="1" applyAlignment="1" applyProtection="1">
      <alignment vertical="center"/>
      <protection/>
    </xf>
    <xf numFmtId="175" fontId="5" fillId="0" borderId="0" xfId="46" applyNumberFormat="1" applyFont="1" applyBorder="1" applyAlignment="1" applyProtection="1">
      <alignment vertical="center"/>
      <protection/>
    </xf>
    <xf numFmtId="0" fontId="5" fillId="33" borderId="16" xfId="46" applyFont="1" applyFill="1" applyBorder="1" applyAlignment="1" applyProtection="1">
      <alignment vertical="center"/>
      <protection/>
    </xf>
    <xf numFmtId="0" fontId="1" fillId="33" borderId="16" xfId="46" applyFont="1" applyFill="1" applyBorder="1" applyAlignment="1" applyProtection="1">
      <alignment vertical="center"/>
      <protection/>
    </xf>
    <xf numFmtId="0" fontId="1" fillId="33" borderId="16" xfId="46" applyFont="1" applyFill="1" applyBorder="1" applyAlignment="1" applyProtection="1">
      <alignment horizontal="center" vertical="center"/>
      <protection/>
    </xf>
    <xf numFmtId="175" fontId="1" fillId="33" borderId="16" xfId="46" applyNumberFormat="1" applyFont="1" applyFill="1" applyBorder="1" applyAlignment="1" applyProtection="1">
      <alignment horizontal="center" vertical="center"/>
      <protection/>
    </xf>
    <xf numFmtId="175" fontId="5" fillId="33" borderId="16" xfId="46" applyNumberFormat="1" applyFont="1" applyFill="1" applyBorder="1" applyAlignment="1" applyProtection="1">
      <alignment horizontal="right" vertical="center"/>
      <protection/>
    </xf>
    <xf numFmtId="175" fontId="5" fillId="33" borderId="16" xfId="46" applyNumberFormat="1" applyFont="1" applyFill="1" applyBorder="1" applyAlignment="1" applyProtection="1">
      <alignment vertical="center"/>
      <protection/>
    </xf>
    <xf numFmtId="0" fontId="5" fillId="0" borderId="15" xfId="46" applyNumberFormat="1" applyFont="1" applyBorder="1" applyAlignment="1" applyProtection="1">
      <alignment horizontal="center" vertical="center"/>
      <protection/>
    </xf>
    <xf numFmtId="0" fontId="1" fillId="0" borderId="0" xfId="46" applyFont="1" applyFill="1" applyBorder="1" applyAlignment="1" applyProtection="1">
      <alignment horizontal="left" vertical="center" wrapText="1"/>
      <protection/>
    </xf>
    <xf numFmtId="176" fontId="5" fillId="0" borderId="15" xfId="46" applyNumberFormat="1" applyFont="1" applyFill="1" applyBorder="1" applyAlignment="1" applyProtection="1">
      <alignment horizontal="center" vertical="center"/>
      <protection/>
    </xf>
    <xf numFmtId="177" fontId="5" fillId="0" borderId="0" xfId="46" applyNumberFormat="1" applyFont="1" applyFill="1" applyBorder="1" applyAlignment="1" applyProtection="1">
      <alignment horizontal="center" vertical="center" wrapText="1"/>
      <protection/>
    </xf>
    <xf numFmtId="0" fontId="1" fillId="0" borderId="0" xfId="46" applyFont="1" applyFill="1" applyBorder="1" applyAlignment="1" applyProtection="1">
      <alignment horizontal="center" vertical="center" wrapText="1"/>
      <protection/>
    </xf>
    <xf numFmtId="0" fontId="1" fillId="0" borderId="0" xfId="46" applyFont="1" applyFill="1" applyBorder="1" applyAlignment="1" applyProtection="1">
      <alignment horizontal="left" vertical="center" indent="1"/>
      <protection/>
    </xf>
    <xf numFmtId="0" fontId="1" fillId="0" borderId="0" xfId="46" applyFont="1" applyFill="1" applyBorder="1" applyAlignment="1" applyProtection="1">
      <alignment horizontal="left" vertical="center"/>
      <protection/>
    </xf>
    <xf numFmtId="179" fontId="5" fillId="0" borderId="0" xfId="46" applyNumberFormat="1" applyFont="1" applyFill="1" applyBorder="1" applyAlignment="1" applyProtection="1">
      <alignment horizontal="center" vertical="center"/>
      <protection/>
    </xf>
    <xf numFmtId="179" fontId="5" fillId="0" borderId="15" xfId="46" applyNumberFormat="1" applyFont="1" applyFill="1" applyBorder="1" applyAlignment="1" applyProtection="1">
      <alignment horizontal="center" vertical="center"/>
      <protection/>
    </xf>
    <xf numFmtId="0" fontId="1" fillId="33" borderId="16" xfId="46" applyFont="1" applyFill="1" applyBorder="1" applyAlignment="1" applyProtection="1">
      <alignment horizontal="left" vertical="center" wrapText="1"/>
      <protection/>
    </xf>
    <xf numFmtId="172" fontId="5" fillId="33" borderId="16" xfId="46" applyNumberFormat="1" applyFont="1" applyFill="1" applyBorder="1" applyAlignment="1" applyProtection="1">
      <alignment vertical="center"/>
      <protection/>
    </xf>
    <xf numFmtId="172" fontId="5" fillId="33" borderId="16" xfId="46" applyNumberFormat="1" applyFont="1" applyFill="1" applyBorder="1" applyAlignment="1" applyProtection="1">
      <alignment horizontal="center" vertical="center"/>
      <protection/>
    </xf>
    <xf numFmtId="172" fontId="5" fillId="0" borderId="0" xfId="46" applyNumberFormat="1" applyFont="1" applyFill="1" applyBorder="1" applyAlignment="1" applyProtection="1">
      <alignment vertical="center" wrapText="1"/>
      <protection/>
    </xf>
    <xf numFmtId="172" fontId="5" fillId="0" borderId="0" xfId="46" applyNumberFormat="1" applyFont="1" applyFill="1" applyBorder="1" applyAlignment="1" applyProtection="1">
      <alignment horizontal="center" vertical="center" wrapText="1"/>
      <protection/>
    </xf>
    <xf numFmtId="0" fontId="0" fillId="33" borderId="14" xfId="46" applyFill="1" applyBorder="1">
      <alignment/>
      <protection/>
    </xf>
    <xf numFmtId="0" fontId="1" fillId="0" borderId="0" xfId="46" applyFont="1" applyFill="1" applyBorder="1" applyAlignment="1" applyProtection="1">
      <alignment horizontal="center"/>
      <protection/>
    </xf>
    <xf numFmtId="176" fontId="5" fillId="0" borderId="15" xfId="46" applyNumberFormat="1" applyFont="1" applyFill="1" applyBorder="1" applyAlignment="1" applyProtection="1">
      <alignment horizontal="center"/>
      <protection/>
    </xf>
    <xf numFmtId="0" fontId="20" fillId="0" borderId="15" xfId="46" applyFont="1" applyFill="1" applyBorder="1" applyAlignment="1" applyProtection="1">
      <alignment horizontal="center"/>
      <protection/>
    </xf>
    <xf numFmtId="177" fontId="5" fillId="0" borderId="0" xfId="46" applyNumberFormat="1" applyFont="1" applyFill="1" applyBorder="1" applyAlignment="1" applyProtection="1">
      <alignment horizontal="center" vertical="top" wrapText="1"/>
      <protection/>
    </xf>
    <xf numFmtId="0" fontId="1" fillId="0" borderId="0" xfId="46" applyFont="1" applyFill="1" applyBorder="1" applyAlignment="1" applyProtection="1">
      <alignment horizontal="center" wrapText="1"/>
      <protection/>
    </xf>
    <xf numFmtId="0" fontId="1" fillId="0" borderId="0" xfId="46" applyNumberFormat="1" applyFont="1" applyFill="1" applyBorder="1" applyAlignment="1" applyProtection="1">
      <alignment horizontal="justify" vertical="center" wrapText="1"/>
      <protection/>
    </xf>
    <xf numFmtId="172" fontId="5" fillId="0" borderId="0" xfId="46" applyNumberFormat="1" applyFont="1" applyFill="1" applyBorder="1" applyAlignment="1" applyProtection="1">
      <alignment/>
      <protection/>
    </xf>
    <xf numFmtId="172" fontId="5" fillId="0" borderId="0" xfId="46" applyNumberFormat="1" applyFont="1" applyFill="1" applyBorder="1" applyAlignment="1" applyProtection="1">
      <alignment horizontal="center"/>
      <protection/>
    </xf>
    <xf numFmtId="172" fontId="1" fillId="0" borderId="0" xfId="46" applyNumberFormat="1" applyFont="1" applyFill="1" applyBorder="1" applyAlignment="1" applyProtection="1">
      <alignment horizontal="center"/>
      <protection/>
    </xf>
    <xf numFmtId="172" fontId="5" fillId="0" borderId="15" xfId="46" applyNumberFormat="1" applyFont="1" applyFill="1" applyBorder="1" applyAlignment="1" applyProtection="1">
      <alignment/>
      <protection/>
    </xf>
    <xf numFmtId="172" fontId="5" fillId="0" borderId="15" xfId="46" applyNumberFormat="1" applyFont="1" applyFill="1" applyBorder="1" applyAlignment="1" applyProtection="1">
      <alignment horizontal="center"/>
      <protection/>
    </xf>
    <xf numFmtId="0" fontId="1" fillId="0" borderId="0" xfId="46" applyFont="1" applyFill="1" applyBorder="1" applyAlignment="1" applyProtection="1">
      <alignment horizontal="left" vertical="center" indent="2"/>
      <protection/>
    </xf>
    <xf numFmtId="175" fontId="1" fillId="0" borderId="0" xfId="46" applyNumberFormat="1" applyFont="1" applyFill="1" applyBorder="1" applyAlignment="1" applyProtection="1">
      <alignment horizontal="left" vertical="center" indent="2"/>
      <protection/>
    </xf>
    <xf numFmtId="172" fontId="5" fillId="0" borderId="18" xfId="46" applyNumberFormat="1" applyFont="1" applyFill="1" applyBorder="1" applyAlignment="1" applyProtection="1">
      <alignment/>
      <protection/>
    </xf>
    <xf numFmtId="172" fontId="5" fillId="0" borderId="18" xfId="46" applyNumberFormat="1" applyFont="1" applyFill="1" applyBorder="1" applyAlignment="1" applyProtection="1">
      <alignment horizontal="center"/>
      <protection/>
    </xf>
    <xf numFmtId="0" fontId="1" fillId="33" borderId="16" xfId="46" applyFont="1" applyFill="1" applyBorder="1" applyAlignment="1" applyProtection="1">
      <alignment horizontal="left" vertical="center" indent="2"/>
      <protection/>
    </xf>
    <xf numFmtId="175" fontId="1" fillId="33" borderId="16" xfId="46" applyNumberFormat="1" applyFont="1" applyFill="1" applyBorder="1" applyAlignment="1" applyProtection="1">
      <alignment horizontal="left" vertical="center" indent="2"/>
      <protection/>
    </xf>
    <xf numFmtId="172" fontId="5" fillId="33" borderId="16" xfId="46" applyNumberFormat="1" applyFont="1" applyFill="1" applyBorder="1" applyAlignment="1" applyProtection="1">
      <alignment/>
      <protection/>
    </xf>
    <xf numFmtId="172" fontId="5" fillId="33" borderId="16" xfId="46" applyNumberFormat="1" applyFont="1" applyFill="1" applyBorder="1" applyAlignment="1" applyProtection="1">
      <alignment horizontal="center"/>
      <protection/>
    </xf>
    <xf numFmtId="172" fontId="5" fillId="33" borderId="0" xfId="46" applyNumberFormat="1" applyFont="1" applyFill="1" applyBorder="1" applyAlignment="1" applyProtection="1">
      <alignment/>
      <protection/>
    </xf>
    <xf numFmtId="172" fontId="5" fillId="33" borderId="15" xfId="46" applyNumberFormat="1" applyFont="1" applyFill="1" applyBorder="1" applyAlignment="1" applyProtection="1">
      <alignment/>
      <protection/>
    </xf>
    <xf numFmtId="172" fontId="1" fillId="0" borderId="15" xfId="46" applyNumberFormat="1" applyFont="1" applyFill="1" applyBorder="1" applyAlignment="1" applyProtection="1">
      <alignment horizontal="center"/>
      <protection/>
    </xf>
    <xf numFmtId="0" fontId="5" fillId="33" borderId="16" xfId="46" applyFont="1" applyFill="1" applyBorder="1" applyAlignment="1">
      <alignment vertical="center"/>
      <protection/>
    </xf>
    <xf numFmtId="0" fontId="0" fillId="33" borderId="16" xfId="46" applyFill="1" applyBorder="1">
      <alignment/>
      <protection/>
    </xf>
    <xf numFmtId="172" fontId="0" fillId="0" borderId="16" xfId="46" applyNumberFormat="1" applyFill="1" applyBorder="1">
      <alignment/>
      <protection/>
    </xf>
    <xf numFmtId="0" fontId="0" fillId="0" borderId="16" xfId="46" applyFill="1" applyBorder="1">
      <alignment/>
      <protection/>
    </xf>
    <xf numFmtId="0" fontId="5" fillId="0" borderId="0" xfId="46" applyFont="1">
      <alignment/>
      <protection/>
    </xf>
    <xf numFmtId="176" fontId="5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Font="1" applyFill="1" applyBorder="1" applyAlignment="1" applyProtection="1">
      <alignment horizontal="center" vertical="center"/>
      <protection/>
    </xf>
    <xf numFmtId="0" fontId="0" fillId="0" borderId="0" xfId="46" applyFill="1" applyAlignment="1">
      <alignment vertical="center"/>
      <protection/>
    </xf>
    <xf numFmtId="0" fontId="0" fillId="0" borderId="0" xfId="46" applyFill="1" applyAlignment="1">
      <alignment horizontal="center" vertical="center"/>
      <protection/>
    </xf>
    <xf numFmtId="0" fontId="0" fillId="0" borderId="0" xfId="46" applyFill="1" applyBorder="1" applyAlignment="1">
      <alignment horizontal="center" vertical="center"/>
      <protection/>
    </xf>
    <xf numFmtId="49" fontId="9" fillId="0" borderId="0" xfId="46" applyNumberFormat="1" applyFont="1" applyFill="1" applyBorder="1" applyAlignment="1">
      <alignment horizontal="center" vertical="center"/>
      <protection/>
    </xf>
    <xf numFmtId="0" fontId="9" fillId="0" borderId="13" xfId="46" applyFont="1" applyFill="1" applyBorder="1" applyAlignment="1">
      <alignment vertical="center"/>
      <protection/>
    </xf>
    <xf numFmtId="0" fontId="9" fillId="0" borderId="13" xfId="46" applyFont="1" applyFill="1" applyBorder="1" applyAlignment="1">
      <alignment horizontal="center" vertical="center"/>
      <protection/>
    </xf>
    <xf numFmtId="0" fontId="9" fillId="0" borderId="19" xfId="46" applyFont="1" applyFill="1" applyBorder="1" applyAlignment="1">
      <alignment horizontal="center" vertical="center"/>
      <protection/>
    </xf>
    <xf numFmtId="0" fontId="9" fillId="0" borderId="0" xfId="46" applyFont="1" applyFill="1" applyAlignment="1">
      <alignment vertical="center"/>
      <protection/>
    </xf>
    <xf numFmtId="0" fontId="9" fillId="0" borderId="19" xfId="46" applyFont="1" applyFill="1" applyBorder="1" applyAlignment="1">
      <alignment vertical="center"/>
      <protection/>
    </xf>
    <xf numFmtId="0" fontId="0" fillId="0" borderId="13" xfId="46" applyFont="1" applyFill="1" applyBorder="1" applyAlignment="1">
      <alignment vertical="center"/>
      <protection/>
    </xf>
    <xf numFmtId="3" fontId="0" fillId="0" borderId="13" xfId="46" applyNumberFormat="1" applyFill="1" applyBorder="1" applyAlignment="1">
      <alignment vertical="center"/>
      <protection/>
    </xf>
    <xf numFmtId="0" fontId="0" fillId="0" borderId="19" xfId="46" applyFill="1" applyBorder="1" applyAlignment="1">
      <alignment vertical="center"/>
      <protection/>
    </xf>
    <xf numFmtId="9" fontId="0" fillId="0" borderId="13" xfId="46" applyNumberFormat="1" applyFill="1" applyBorder="1" applyAlignment="1">
      <alignment horizontal="center" vertical="center"/>
      <protection/>
    </xf>
    <xf numFmtId="2" fontId="0" fillId="0" borderId="19" xfId="46" applyNumberFormat="1" applyFill="1" applyBorder="1" applyAlignment="1">
      <alignment vertical="center"/>
      <protection/>
    </xf>
    <xf numFmtId="9" fontId="0" fillId="0" borderId="19" xfId="46" applyNumberFormat="1" applyFill="1" applyBorder="1" applyAlignment="1">
      <alignment vertical="center"/>
      <protection/>
    </xf>
    <xf numFmtId="4" fontId="0" fillId="0" borderId="19" xfId="46" applyNumberFormat="1" applyFill="1" applyBorder="1" applyAlignment="1">
      <alignment vertical="center"/>
      <protection/>
    </xf>
    <xf numFmtId="0" fontId="0" fillId="0" borderId="20" xfId="46" applyFill="1" applyBorder="1" applyAlignment="1">
      <alignment vertical="center"/>
      <protection/>
    </xf>
    <xf numFmtId="3" fontId="0" fillId="0" borderId="20" xfId="46" applyNumberFormat="1" applyFill="1" applyBorder="1" applyAlignment="1">
      <alignment vertical="center"/>
      <protection/>
    </xf>
    <xf numFmtId="3" fontId="0" fillId="0" borderId="17" xfId="46" applyNumberFormat="1" applyFill="1" applyBorder="1" applyAlignment="1">
      <alignment vertical="center"/>
      <protection/>
    </xf>
    <xf numFmtId="2" fontId="0" fillId="0" borderId="0" xfId="46" applyNumberFormat="1" applyFill="1" applyBorder="1" applyAlignment="1">
      <alignment vertical="center"/>
      <protection/>
    </xf>
    <xf numFmtId="0" fontId="0" fillId="0" borderId="0" xfId="46" applyFill="1" applyBorder="1" applyAlignment="1">
      <alignment vertical="center"/>
      <protection/>
    </xf>
    <xf numFmtId="4" fontId="0" fillId="0" borderId="17" xfId="46" applyNumberFormat="1" applyFill="1" applyBorder="1" applyAlignment="1">
      <alignment vertical="center"/>
      <protection/>
    </xf>
    <xf numFmtId="4" fontId="0" fillId="0" borderId="0" xfId="46" applyNumberFormat="1" applyFill="1" applyBorder="1" applyAlignment="1">
      <alignment vertical="center"/>
      <protection/>
    </xf>
    <xf numFmtId="0" fontId="0" fillId="0" borderId="21" xfId="46" applyFont="1" applyFill="1" applyBorder="1" applyAlignment="1">
      <alignment vertical="center"/>
      <protection/>
    </xf>
    <xf numFmtId="3" fontId="0" fillId="0" borderId="21" xfId="46" applyNumberFormat="1" applyFill="1" applyBorder="1" applyAlignment="1">
      <alignment vertical="center"/>
      <protection/>
    </xf>
    <xf numFmtId="2" fontId="0" fillId="0" borderId="12" xfId="46" applyNumberFormat="1" applyFill="1" applyBorder="1" applyAlignment="1">
      <alignment vertical="center"/>
      <protection/>
    </xf>
    <xf numFmtId="0" fontId="0" fillId="0" borderId="22" xfId="46" applyFill="1" applyBorder="1" applyAlignment="1">
      <alignment vertical="center"/>
      <protection/>
    </xf>
    <xf numFmtId="3" fontId="0" fillId="0" borderId="23" xfId="46" applyNumberFormat="1" applyFill="1" applyBorder="1" applyAlignment="1">
      <alignment vertical="center"/>
      <protection/>
    </xf>
    <xf numFmtId="0" fontId="28" fillId="0" borderId="0" xfId="46" applyFont="1" applyFill="1" applyAlignment="1">
      <alignment horizontal="right" vertical="center"/>
      <protection/>
    </xf>
    <xf numFmtId="3" fontId="0" fillId="0" borderId="0" xfId="46" applyNumberFormat="1" applyFill="1" applyAlignment="1">
      <alignment vertical="center"/>
      <protection/>
    </xf>
    <xf numFmtId="0" fontId="5" fillId="33" borderId="14" xfId="46" applyFont="1" applyFill="1" applyBorder="1" applyAlignment="1" applyProtection="1">
      <alignment horizontal="left" vertical="center"/>
      <protection/>
    </xf>
    <xf numFmtId="0" fontId="5" fillId="33" borderId="14" xfId="46" applyFont="1" applyFill="1" applyBorder="1" applyAlignment="1" applyProtection="1">
      <alignment vertical="center"/>
      <protection locked="0"/>
    </xf>
    <xf numFmtId="172" fontId="5" fillId="33" borderId="14" xfId="46" applyNumberFormat="1" applyFont="1" applyFill="1" applyBorder="1" applyAlignment="1" applyProtection="1">
      <alignment vertical="center"/>
      <protection locked="0"/>
    </xf>
    <xf numFmtId="0" fontId="1" fillId="33" borderId="14" xfId="46" applyFont="1" applyFill="1" applyBorder="1" applyAlignment="1" applyProtection="1">
      <alignment horizontal="center" vertical="center"/>
      <protection locked="0"/>
    </xf>
    <xf numFmtId="0" fontId="1" fillId="0" borderId="0" xfId="46" applyFont="1" applyFill="1" applyAlignment="1" applyProtection="1">
      <alignment vertical="center"/>
      <protection/>
    </xf>
    <xf numFmtId="179" fontId="5" fillId="0" borderId="0" xfId="46" applyNumberFormat="1" applyFont="1" applyFill="1" applyAlignment="1" applyProtection="1">
      <alignment horizontal="center" vertical="center"/>
      <protection/>
    </xf>
    <xf numFmtId="179" fontId="1" fillId="0" borderId="0" xfId="46" applyNumberFormat="1" applyFont="1" applyFill="1" applyBorder="1" applyAlignment="1" applyProtection="1">
      <alignment horizontal="center" vertical="center"/>
      <protection/>
    </xf>
    <xf numFmtId="172" fontId="5" fillId="33" borderId="17" xfId="46" applyNumberFormat="1" applyFont="1" applyFill="1" applyBorder="1" applyAlignment="1" applyProtection="1">
      <alignment vertical="center"/>
      <protection/>
    </xf>
    <xf numFmtId="179" fontId="5" fillId="33" borderId="17" xfId="46" applyNumberFormat="1" applyFont="1" applyFill="1" applyBorder="1" applyAlignment="1" applyProtection="1">
      <alignment horizontal="center" vertical="center"/>
      <protection/>
    </xf>
    <xf numFmtId="172" fontId="5" fillId="0" borderId="0" xfId="46" applyNumberFormat="1" applyFont="1" applyFill="1" applyAlignment="1" applyProtection="1">
      <alignment horizontal="right" vertical="center"/>
      <protection/>
    </xf>
    <xf numFmtId="0" fontId="1" fillId="0" borderId="0" xfId="46" applyFont="1" applyFill="1" applyBorder="1" applyAlignment="1" applyProtection="1">
      <alignment horizontal="center" vertical="center"/>
      <protection locked="0"/>
    </xf>
    <xf numFmtId="0" fontId="1" fillId="0" borderId="0" xfId="46" applyFont="1" applyFill="1" applyAlignment="1" applyProtection="1">
      <alignment horizontal="left" vertical="center"/>
      <protection locked="0"/>
    </xf>
    <xf numFmtId="0" fontId="1" fillId="0" borderId="0" xfId="46" applyFont="1" applyFill="1" applyAlignment="1" applyProtection="1">
      <alignment vertical="center"/>
      <protection locked="0"/>
    </xf>
    <xf numFmtId="172" fontId="5" fillId="0" borderId="0" xfId="46" applyNumberFormat="1" applyFont="1" applyFill="1" applyAlignment="1" applyProtection="1">
      <alignment vertical="center"/>
      <protection locked="0"/>
    </xf>
    <xf numFmtId="179" fontId="5" fillId="0" borderId="0" xfId="46" applyNumberFormat="1" applyFont="1" applyFill="1" applyAlignment="1" applyProtection="1">
      <alignment horizontal="center" vertical="center"/>
      <protection locked="0"/>
    </xf>
    <xf numFmtId="179" fontId="1" fillId="0" borderId="0" xfId="46" applyNumberFormat="1" applyFont="1" applyFill="1" applyBorder="1" applyAlignment="1" applyProtection="1">
      <alignment horizontal="center" vertical="center"/>
      <protection locked="0"/>
    </xf>
    <xf numFmtId="0" fontId="1" fillId="0" borderId="0" xfId="46" applyFont="1" applyFill="1" applyAlignment="1" applyProtection="1">
      <alignment horizontal="center" vertical="center"/>
      <protection/>
    </xf>
    <xf numFmtId="0" fontId="1" fillId="0" borderId="0" xfId="46" applyFont="1" applyFill="1" applyAlignment="1" applyProtection="1">
      <alignment horizontal="left" vertical="center"/>
      <protection/>
    </xf>
    <xf numFmtId="0" fontId="1" fillId="33" borderId="16" xfId="46" applyFont="1" applyFill="1" applyBorder="1" applyAlignment="1" applyProtection="1">
      <alignment horizontal="left" vertical="center"/>
      <protection/>
    </xf>
    <xf numFmtId="180" fontId="1" fillId="0" borderId="0" xfId="46" applyNumberFormat="1" applyFont="1" applyFill="1" applyAlignment="1" applyProtection="1">
      <alignment horizontal="center" vertical="center"/>
      <protection/>
    </xf>
    <xf numFmtId="180" fontId="1" fillId="0" borderId="0" xfId="46" applyNumberFormat="1" applyFont="1" applyFill="1" applyBorder="1" applyAlignment="1" applyProtection="1">
      <alignment horizontal="center" vertical="center"/>
      <protection/>
    </xf>
    <xf numFmtId="0" fontId="26" fillId="0" borderId="0" xfId="46" applyFont="1" applyFill="1" applyAlignment="1" applyProtection="1">
      <alignment vertical="center"/>
      <protection/>
    </xf>
    <xf numFmtId="0" fontId="27" fillId="33" borderId="14" xfId="46" applyFont="1" applyFill="1" applyBorder="1" applyAlignment="1" applyProtection="1">
      <alignment vertical="center"/>
      <protection locked="0"/>
    </xf>
    <xf numFmtId="172" fontId="5" fillId="33" borderId="17" xfId="46" applyNumberFormat="1" applyFont="1" applyFill="1" applyBorder="1" applyAlignment="1" applyProtection="1">
      <alignment vertical="center"/>
      <protection/>
    </xf>
    <xf numFmtId="0" fontId="0" fillId="0" borderId="12" xfId="46" applyBorder="1" applyAlignment="1">
      <alignment vertical="center"/>
      <protection/>
    </xf>
    <xf numFmtId="0" fontId="17" fillId="0" borderId="0" xfId="46" applyFont="1" applyAlignment="1">
      <alignment vertical="center"/>
      <protection/>
    </xf>
    <xf numFmtId="0" fontId="0" fillId="0" borderId="20" xfId="46" applyBorder="1" applyAlignment="1">
      <alignment vertical="center"/>
      <protection/>
    </xf>
    <xf numFmtId="0" fontId="0" fillId="0" borderId="0" xfId="46" applyBorder="1" applyAlignment="1">
      <alignment vertical="center"/>
      <protection/>
    </xf>
    <xf numFmtId="0" fontId="0" fillId="0" borderId="0" xfId="0" applyAlignment="1">
      <alignment vertical="center"/>
    </xf>
    <xf numFmtId="0" fontId="23" fillId="0" borderId="0" xfId="46" applyFont="1" applyFill="1" applyAlignment="1" applyProtection="1">
      <alignment vertical="center"/>
      <protection/>
    </xf>
    <xf numFmtId="172" fontId="24" fillId="0" borderId="0" xfId="46" applyNumberFormat="1" applyFont="1" applyFill="1" applyAlignment="1" applyProtection="1">
      <alignment vertical="center"/>
      <protection/>
    </xf>
    <xf numFmtId="179" fontId="24" fillId="0" borderId="0" xfId="46" applyNumberFormat="1" applyFont="1" applyFill="1" applyAlignment="1" applyProtection="1">
      <alignment horizontal="center" vertical="center"/>
      <protection/>
    </xf>
    <xf numFmtId="0" fontId="25" fillId="0" borderId="0" xfId="46" applyFont="1" applyAlignment="1">
      <alignment vertical="center"/>
      <protection/>
    </xf>
    <xf numFmtId="0" fontId="23" fillId="0" borderId="0" xfId="46" applyFont="1" applyFill="1" applyBorder="1" applyAlignment="1" applyProtection="1">
      <alignment horizontal="left" vertical="center" indent="1"/>
      <protection/>
    </xf>
    <xf numFmtId="0" fontId="23" fillId="0" borderId="0" xfId="46" applyFont="1" applyFill="1" applyAlignment="1" applyProtection="1">
      <alignment horizontal="left" vertical="center" indent="1"/>
      <protection/>
    </xf>
    <xf numFmtId="0" fontId="1" fillId="0" borderId="0" xfId="46" applyFont="1" applyFill="1" applyAlignment="1" applyProtection="1">
      <alignment horizontal="left" vertical="center" indent="1"/>
      <protection/>
    </xf>
    <xf numFmtId="172" fontId="5" fillId="0" borderId="24" xfId="46" applyNumberFormat="1" applyFont="1" applyFill="1" applyBorder="1" applyAlignment="1" applyProtection="1">
      <alignment vertical="center"/>
      <protection/>
    </xf>
    <xf numFmtId="179" fontId="5" fillId="0" borderId="24" xfId="46" applyNumberFormat="1" applyFont="1" applyFill="1" applyBorder="1" applyAlignment="1" applyProtection="1">
      <alignment horizontal="center" vertical="center"/>
      <protection/>
    </xf>
    <xf numFmtId="0" fontId="23" fillId="0" borderId="25" xfId="46" applyFont="1" applyFill="1" applyBorder="1" applyAlignment="1" applyProtection="1">
      <alignment horizontal="left" vertical="center"/>
      <protection/>
    </xf>
    <xf numFmtId="0" fontId="23" fillId="0" borderId="0" xfId="46" applyFont="1" applyFill="1" applyBorder="1" applyAlignment="1" applyProtection="1">
      <alignment horizontal="left" vertical="center"/>
      <protection/>
    </xf>
    <xf numFmtId="0" fontId="1" fillId="34" borderId="0" xfId="46" applyFont="1" applyFill="1" applyBorder="1" applyAlignment="1" applyProtection="1">
      <alignment horizontal="left" vertical="center" indent="1"/>
      <protection/>
    </xf>
    <xf numFmtId="0" fontId="1" fillId="34" borderId="0" xfId="46" applyFont="1" applyFill="1" applyBorder="1" applyAlignment="1" applyProtection="1">
      <alignment vertical="center"/>
      <protection/>
    </xf>
    <xf numFmtId="172" fontId="1" fillId="34" borderId="0" xfId="46" applyNumberFormat="1" applyFont="1" applyFill="1" applyBorder="1" applyAlignment="1" applyProtection="1">
      <alignment vertical="center"/>
      <protection/>
    </xf>
    <xf numFmtId="0" fontId="5" fillId="34" borderId="0" xfId="46" applyFont="1" applyFill="1" applyBorder="1" applyAlignment="1" applyProtection="1">
      <alignment horizontal="center" vertical="center"/>
      <protection/>
    </xf>
    <xf numFmtId="172" fontId="5" fillId="35" borderId="0" xfId="46" applyNumberFormat="1" applyFont="1" applyFill="1" applyBorder="1" applyAlignment="1" applyProtection="1">
      <alignment vertical="center"/>
      <protection/>
    </xf>
    <xf numFmtId="173" fontId="7" fillId="3" borderId="10" xfId="46" applyNumberFormat="1" applyFont="1" applyFill="1" applyBorder="1" applyAlignment="1">
      <alignment vertical="center"/>
      <protection/>
    </xf>
    <xf numFmtId="0" fontId="0" fillId="36" borderId="0" xfId="46" applyFill="1" applyAlignment="1">
      <alignment vertical="center"/>
      <protection/>
    </xf>
    <xf numFmtId="0" fontId="0" fillId="37" borderId="0" xfId="46" applyFill="1" applyAlignment="1">
      <alignment vertical="center"/>
      <protection/>
    </xf>
    <xf numFmtId="0" fontId="89" fillId="38" borderId="0" xfId="46" applyFont="1" applyFill="1" applyAlignment="1">
      <alignment vertical="center"/>
      <protection/>
    </xf>
    <xf numFmtId="0" fontId="5" fillId="33" borderId="0" xfId="46" applyFont="1" applyFill="1" applyBorder="1" applyAlignment="1" applyProtection="1">
      <alignment vertical="center"/>
      <protection/>
    </xf>
    <xf numFmtId="179" fontId="5" fillId="33" borderId="0" xfId="46" applyNumberFormat="1" applyFont="1" applyFill="1" applyBorder="1" applyAlignment="1" applyProtection="1">
      <alignment horizontal="center" vertical="center"/>
      <protection/>
    </xf>
    <xf numFmtId="0" fontId="89" fillId="36" borderId="0" xfId="46" applyFont="1" applyFill="1" applyAlignment="1">
      <alignment vertical="center"/>
      <protection/>
    </xf>
    <xf numFmtId="172" fontId="0" fillId="0" borderId="0" xfId="46" applyNumberFormat="1" applyAlignment="1">
      <alignment vertical="center"/>
      <protection/>
    </xf>
    <xf numFmtId="0" fontId="90" fillId="39" borderId="0" xfId="46" applyFont="1" applyFill="1" applyBorder="1" applyAlignment="1" applyProtection="1">
      <alignment vertical="center"/>
      <protection/>
    </xf>
    <xf numFmtId="172" fontId="91" fillId="38" borderId="0" xfId="46" applyNumberFormat="1" applyFont="1" applyFill="1" applyAlignment="1">
      <alignment vertical="center"/>
      <protection/>
    </xf>
    <xf numFmtId="172" fontId="91" fillId="36" borderId="0" xfId="46" applyNumberFormat="1" applyFont="1" applyFill="1" applyAlignment="1">
      <alignment vertical="center"/>
      <protection/>
    </xf>
    <xf numFmtId="0" fontId="91" fillId="36" borderId="0" xfId="46" applyFont="1" applyFill="1" applyAlignment="1">
      <alignment vertical="center"/>
      <protection/>
    </xf>
    <xf numFmtId="0" fontId="5" fillId="40" borderId="0" xfId="46" applyFont="1" applyFill="1" applyBorder="1" applyAlignment="1" applyProtection="1">
      <alignment vertical="center"/>
      <protection/>
    </xf>
    <xf numFmtId="172" fontId="5" fillId="40" borderId="0" xfId="46" applyNumberFormat="1" applyFont="1" applyFill="1" applyBorder="1" applyAlignment="1" applyProtection="1">
      <alignment vertical="center"/>
      <protection/>
    </xf>
    <xf numFmtId="179" fontId="5" fillId="40" borderId="0" xfId="46" applyNumberFormat="1" applyFont="1" applyFill="1" applyBorder="1" applyAlignment="1" applyProtection="1">
      <alignment horizontal="center" vertical="center"/>
      <protection/>
    </xf>
    <xf numFmtId="0" fontId="92" fillId="0" borderId="26" xfId="0" applyFont="1" applyBorder="1" applyAlignment="1">
      <alignment/>
    </xf>
    <xf numFmtId="0" fontId="92" fillId="0" borderId="27" xfId="0" applyFont="1" applyBorder="1" applyAlignment="1">
      <alignment/>
    </xf>
    <xf numFmtId="0" fontId="92" fillId="0" borderId="28" xfId="0" applyFont="1" applyBorder="1" applyAlignment="1">
      <alignment/>
    </xf>
    <xf numFmtId="0" fontId="93" fillId="0" borderId="29" xfId="0" applyFont="1" applyBorder="1" applyAlignment="1">
      <alignment/>
    </xf>
    <xf numFmtId="0" fontId="92" fillId="0" borderId="30" xfId="0" applyFont="1" applyBorder="1" applyAlignment="1">
      <alignment/>
    </xf>
    <xf numFmtId="0" fontId="92" fillId="0" borderId="31" xfId="0" applyFont="1" applyBorder="1" applyAlignment="1">
      <alignment/>
    </xf>
    <xf numFmtId="0" fontId="92" fillId="0" borderId="32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33" xfId="0" applyFont="1" applyBorder="1" applyAlignment="1">
      <alignment/>
    </xf>
    <xf numFmtId="0" fontId="93" fillId="0" borderId="32" xfId="0" applyFont="1" applyBorder="1" applyAlignment="1">
      <alignment/>
    </xf>
    <xf numFmtId="0" fontId="93" fillId="0" borderId="0" xfId="0" applyFont="1" applyBorder="1" applyAlignment="1">
      <alignment/>
    </xf>
    <xf numFmtId="0" fontId="92" fillId="0" borderId="34" xfId="0" applyFont="1" applyBorder="1" applyAlignment="1">
      <alignment/>
    </xf>
    <xf numFmtId="0" fontId="92" fillId="0" borderId="0" xfId="0" applyFont="1" applyBorder="1" applyAlignment="1" quotePrefix="1">
      <alignment/>
    </xf>
    <xf numFmtId="0" fontId="93" fillId="0" borderId="33" xfId="0" applyFont="1" applyBorder="1" applyAlignment="1">
      <alignment horizontal="right"/>
    </xf>
    <xf numFmtId="0" fontId="92" fillId="0" borderId="33" xfId="0" applyFont="1" applyBorder="1" applyAlignment="1">
      <alignment horizontal="right"/>
    </xf>
    <xf numFmtId="0" fontId="92" fillId="0" borderId="35" xfId="0" applyFont="1" applyBorder="1" applyAlignment="1">
      <alignment/>
    </xf>
    <xf numFmtId="0" fontId="92" fillId="0" borderId="36" xfId="0" applyFont="1" applyBorder="1" applyAlignment="1">
      <alignment/>
    </xf>
    <xf numFmtId="0" fontId="92" fillId="0" borderId="37" xfId="0" applyFont="1" applyBorder="1" applyAlignment="1">
      <alignment horizontal="right"/>
    </xf>
    <xf numFmtId="0" fontId="92" fillId="0" borderId="35" xfId="0" applyFont="1" applyFill="1" applyBorder="1" applyAlignment="1">
      <alignment/>
    </xf>
    <xf numFmtId="0" fontId="92" fillId="0" borderId="32" xfId="0" applyFont="1" applyFill="1" applyBorder="1" applyAlignment="1">
      <alignment/>
    </xf>
    <xf numFmtId="0" fontId="92" fillId="0" borderId="37" xfId="0" applyFont="1" applyBorder="1" applyAlignment="1">
      <alignment/>
    </xf>
    <xf numFmtId="0" fontId="92" fillId="0" borderId="38" xfId="0" applyFont="1" applyBorder="1" applyAlignment="1">
      <alignment/>
    </xf>
    <xf numFmtId="0" fontId="92" fillId="0" borderId="39" xfId="0" applyFont="1" applyBorder="1" applyAlignment="1">
      <alignment/>
    </xf>
    <xf numFmtId="0" fontId="92" fillId="0" borderId="40" xfId="0" applyFont="1" applyBorder="1" applyAlignment="1">
      <alignment/>
    </xf>
    <xf numFmtId="0" fontId="0" fillId="0" borderId="0" xfId="0" applyBorder="1" applyAlignment="1">
      <alignment/>
    </xf>
    <xf numFmtId="0" fontId="93" fillId="0" borderId="37" xfId="0" applyFont="1" applyBorder="1" applyAlignment="1">
      <alignment horizontal="right"/>
    </xf>
    <xf numFmtId="0" fontId="93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39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96" fillId="41" borderId="0" xfId="0" applyFont="1" applyFill="1" applyAlignment="1">
      <alignment/>
    </xf>
    <xf numFmtId="0" fontId="76" fillId="41" borderId="0" xfId="0" applyFont="1" applyFill="1" applyAlignment="1">
      <alignment/>
    </xf>
    <xf numFmtId="0" fontId="97" fillId="41" borderId="0" xfId="0" applyFont="1" applyFill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0" fillId="0" borderId="47" xfId="0" applyBorder="1" applyAlignment="1">
      <alignment/>
    </xf>
    <xf numFmtId="0" fontId="87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7" fillId="0" borderId="38" xfId="0" applyFont="1" applyBorder="1" applyAlignment="1">
      <alignment/>
    </xf>
    <xf numFmtId="0" fontId="87" fillId="0" borderId="0" xfId="0" applyFont="1" applyBorder="1" applyAlignment="1">
      <alignment/>
    </xf>
    <xf numFmtId="0" fontId="98" fillId="36" borderId="0" xfId="0" applyFont="1" applyFill="1" applyAlignment="1">
      <alignment/>
    </xf>
    <xf numFmtId="0" fontId="98" fillId="38" borderId="0" xfId="0" applyFont="1" applyFill="1" applyAlignment="1">
      <alignment/>
    </xf>
    <xf numFmtId="0" fontId="87" fillId="0" borderId="0" xfId="0" applyFont="1" applyAlignment="1">
      <alignment horizontal="right"/>
    </xf>
    <xf numFmtId="0" fontId="0" fillId="0" borderId="34" xfId="0" applyBorder="1" applyAlignment="1">
      <alignment/>
    </xf>
    <xf numFmtId="0" fontId="0" fillId="0" borderId="0" xfId="0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0" xfId="0" applyFont="1" applyAlignment="1">
      <alignment/>
    </xf>
    <xf numFmtId="0" fontId="99" fillId="0" borderId="0" xfId="0" applyFont="1" applyAlignment="1">
      <alignment/>
    </xf>
    <xf numFmtId="0" fontId="95" fillId="0" borderId="0" xfId="0" applyFont="1" applyAlignment="1">
      <alignment/>
    </xf>
    <xf numFmtId="0" fontId="87" fillId="0" borderId="0" xfId="0" applyFont="1" applyAlignment="1">
      <alignment horizontal="left"/>
    </xf>
    <xf numFmtId="0" fontId="0" fillId="0" borderId="0" xfId="0" applyFont="1" applyAlignment="1">
      <alignment/>
    </xf>
    <xf numFmtId="0" fontId="98" fillId="41" borderId="0" xfId="0" applyFont="1" applyFill="1" applyBorder="1" applyAlignment="1">
      <alignment/>
    </xf>
    <xf numFmtId="0" fontId="0" fillId="0" borderId="34" xfId="0" applyFont="1" applyBorder="1" applyAlignment="1">
      <alignment/>
    </xf>
    <xf numFmtId="0" fontId="87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14" borderId="0" xfId="0" applyFill="1" applyAlignment="1">
      <alignment/>
    </xf>
    <xf numFmtId="181" fontId="0" fillId="42" borderId="34" xfId="0" applyNumberFormat="1" applyFont="1" applyFill="1" applyBorder="1" applyAlignment="1">
      <alignment/>
    </xf>
    <xf numFmtId="181" fontId="0" fillId="37" borderId="34" xfId="0" applyNumberFormat="1" applyFont="1" applyFill="1" applyBorder="1" applyAlignment="1">
      <alignment/>
    </xf>
    <xf numFmtId="181" fontId="9" fillId="43" borderId="34" xfId="0" applyNumberFormat="1" applyFont="1" applyFill="1" applyBorder="1" applyAlignment="1">
      <alignment horizontal="center"/>
    </xf>
    <xf numFmtId="181" fontId="0" fillId="16" borderId="34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37" borderId="34" xfId="0" applyFill="1" applyBorder="1" applyAlignment="1">
      <alignment horizontal="center"/>
    </xf>
    <xf numFmtId="0" fontId="100" fillId="0" borderId="0" xfId="0" applyFont="1" applyBorder="1" applyAlignment="1">
      <alignment/>
    </xf>
    <xf numFmtId="0" fontId="92" fillId="42" borderId="34" xfId="0" applyFont="1" applyFill="1" applyBorder="1" applyAlignment="1">
      <alignment/>
    </xf>
    <xf numFmtId="3" fontId="92" fillId="0" borderId="34" xfId="0" applyNumberFormat="1" applyFont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36" xfId="0" applyNumberFormat="1" applyFont="1" applyBorder="1" applyAlignment="1">
      <alignment/>
    </xf>
    <xf numFmtId="3" fontId="92" fillId="37" borderId="34" xfId="0" applyNumberFormat="1" applyFont="1" applyFill="1" applyBorder="1" applyAlignment="1">
      <alignment/>
    </xf>
    <xf numFmtId="0" fontId="23" fillId="0" borderId="0" xfId="46" applyFont="1" applyFill="1" applyBorder="1" applyAlignment="1" applyProtection="1">
      <alignment vertical="center"/>
      <protection/>
    </xf>
    <xf numFmtId="0" fontId="92" fillId="0" borderId="0" xfId="0" applyFont="1" applyFill="1" applyBorder="1" applyAlignment="1">
      <alignment/>
    </xf>
    <xf numFmtId="0" fontId="9" fillId="0" borderId="0" xfId="0" applyFont="1" applyAlignment="1">
      <alignment/>
    </xf>
    <xf numFmtId="173" fontId="7" fillId="16" borderId="10" xfId="46" applyNumberFormat="1" applyFont="1" applyFill="1" applyBorder="1" applyAlignment="1">
      <alignment vertical="center"/>
      <protection/>
    </xf>
    <xf numFmtId="0" fontId="101" fillId="4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2" fillId="0" borderId="0" xfId="0" applyFont="1" applyAlignment="1">
      <alignment/>
    </xf>
    <xf numFmtId="0" fontId="0" fillId="41" borderId="0" xfId="0" applyFill="1" applyAlignment="1">
      <alignment/>
    </xf>
    <xf numFmtId="0" fontId="0" fillId="0" borderId="0" xfId="0" applyAlignment="1" quotePrefix="1">
      <alignment/>
    </xf>
    <xf numFmtId="0" fontId="98" fillId="38" borderId="0" xfId="0" applyFont="1" applyFill="1" applyBorder="1" applyAlignment="1">
      <alignment/>
    </xf>
    <xf numFmtId="0" fontId="0" fillId="16" borderId="34" xfId="0" applyFill="1" applyBorder="1" applyAlignment="1">
      <alignment/>
    </xf>
    <xf numFmtId="0" fontId="9" fillId="16" borderId="34" xfId="0" applyFont="1" applyFill="1" applyBorder="1" applyAlignment="1">
      <alignment horizontal="center"/>
    </xf>
    <xf numFmtId="3" fontId="0" fillId="16" borderId="34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42" borderId="34" xfId="0" applyNumberFormat="1" applyFill="1" applyBorder="1" applyAlignment="1">
      <alignment/>
    </xf>
    <xf numFmtId="3" fontId="9" fillId="16" borderId="34" xfId="0" applyNumberFormat="1" applyFont="1" applyFill="1" applyBorder="1" applyAlignment="1">
      <alignment horizontal="right"/>
    </xf>
    <xf numFmtId="0" fontId="0" fillId="42" borderId="34" xfId="0" applyFill="1" applyBorder="1" applyAlignment="1">
      <alignment/>
    </xf>
    <xf numFmtId="3" fontId="0" fillId="0" borderId="0" xfId="0" applyNumberFormat="1" applyAlignment="1">
      <alignment/>
    </xf>
    <xf numFmtId="0" fontId="9" fillId="42" borderId="34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4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3" borderId="49" xfId="46" applyFont="1" applyFill="1" applyBorder="1" applyAlignment="1" applyProtection="1">
      <alignment vertical="center"/>
      <protection/>
    </xf>
    <xf numFmtId="172" fontId="5" fillId="33" borderId="49" xfId="46" applyNumberFormat="1" applyFont="1" applyFill="1" applyBorder="1" applyAlignment="1" applyProtection="1">
      <alignment vertical="center"/>
      <protection/>
    </xf>
    <xf numFmtId="179" fontId="5" fillId="33" borderId="49" xfId="46" applyNumberFormat="1" applyFont="1" applyFill="1" applyBorder="1" applyAlignment="1" applyProtection="1">
      <alignment horizontal="center" vertical="center"/>
      <protection/>
    </xf>
    <xf numFmtId="172" fontId="0" fillId="37" borderId="0" xfId="46" applyNumberFormat="1" applyFill="1" applyAlignment="1">
      <alignment vertical="center"/>
      <protection/>
    </xf>
    <xf numFmtId="173" fontId="7" fillId="46" borderId="10" xfId="46" applyNumberFormat="1" applyFont="1" applyFill="1" applyBorder="1" applyAlignment="1">
      <alignment vertical="center"/>
      <protection/>
    </xf>
    <xf numFmtId="173" fontId="7" fillId="47" borderId="10" xfId="46" applyNumberFormat="1" applyFont="1" applyFill="1" applyBorder="1" applyAlignment="1">
      <alignment vertical="center"/>
      <protection/>
    </xf>
    <xf numFmtId="173" fontId="7" fillId="46" borderId="10" xfId="46" applyNumberFormat="1" applyFont="1" applyFill="1" applyBorder="1" applyAlignment="1">
      <alignment vertical="center"/>
      <protection/>
    </xf>
    <xf numFmtId="0" fontId="35" fillId="0" borderId="0" xfId="46" applyFont="1" applyAlignment="1">
      <alignment vertical="center"/>
      <protection/>
    </xf>
    <xf numFmtId="0" fontId="36" fillId="0" borderId="0" xfId="46" applyFont="1" applyFill="1" applyAlignment="1">
      <alignment horizontal="center" vertical="center"/>
      <protection/>
    </xf>
    <xf numFmtId="173" fontId="7" fillId="47" borderId="50" xfId="46" applyNumberFormat="1" applyFont="1" applyFill="1" applyBorder="1" applyAlignment="1">
      <alignment vertical="center"/>
      <protection/>
    </xf>
    <xf numFmtId="173" fontId="7" fillId="46" borderId="51" xfId="46" applyNumberFormat="1" applyFont="1" applyFill="1" applyBorder="1" applyAlignment="1">
      <alignment vertical="center"/>
      <protection/>
    </xf>
    <xf numFmtId="173" fontId="7" fillId="0" borderId="48" xfId="46" applyNumberFormat="1" applyFont="1" applyBorder="1" applyAlignment="1">
      <alignment vertical="center"/>
      <protection/>
    </xf>
    <xf numFmtId="186" fontId="37" fillId="33" borderId="10" xfId="46" applyNumberFormat="1" applyFont="1" applyFill="1" applyBorder="1" applyAlignment="1">
      <alignment vertical="center"/>
      <protection/>
    </xf>
    <xf numFmtId="0" fontId="1" fillId="33" borderId="0" xfId="46" applyFont="1" applyFill="1" applyBorder="1" applyAlignment="1" applyProtection="1">
      <alignment horizontal="center" vertical="center"/>
      <protection locked="0"/>
    </xf>
    <xf numFmtId="186" fontId="37" fillId="47" borderId="13" xfId="46" applyNumberFormat="1" applyFont="1" applyFill="1" applyBorder="1" applyAlignment="1">
      <alignment vertical="center"/>
      <protection/>
    </xf>
    <xf numFmtId="0" fontId="0" fillId="9" borderId="52" xfId="46" applyFill="1" applyBorder="1" applyAlignment="1">
      <alignment vertical="center"/>
      <protection/>
    </xf>
    <xf numFmtId="0" fontId="0" fillId="9" borderId="0" xfId="46" applyFill="1" applyAlignment="1">
      <alignment vertical="center"/>
      <protection/>
    </xf>
    <xf numFmtId="0" fontId="1" fillId="9" borderId="0" xfId="46" applyFont="1" applyFill="1" applyBorder="1" applyAlignment="1" applyProtection="1">
      <alignment horizontal="center" vertical="center"/>
      <protection/>
    </xf>
    <xf numFmtId="0" fontId="1" fillId="9" borderId="15" xfId="46" applyFont="1" applyFill="1" applyBorder="1" applyAlignment="1" applyProtection="1">
      <alignment horizontal="center" vertical="center"/>
      <protection/>
    </xf>
    <xf numFmtId="175" fontId="1" fillId="48" borderId="16" xfId="46" applyNumberFormat="1" applyFont="1" applyFill="1" applyBorder="1" applyAlignment="1" applyProtection="1">
      <alignment vertical="center"/>
      <protection/>
    </xf>
    <xf numFmtId="172" fontId="1" fillId="9" borderId="0" xfId="46" applyNumberFormat="1" applyFont="1" applyFill="1" applyBorder="1" applyAlignment="1" applyProtection="1">
      <alignment vertical="center"/>
      <protection/>
    </xf>
    <xf numFmtId="172" fontId="1" fillId="9" borderId="15" xfId="46" applyNumberFormat="1" applyFont="1" applyFill="1" applyBorder="1" applyAlignment="1" applyProtection="1">
      <alignment vertical="center"/>
      <protection/>
    </xf>
    <xf numFmtId="0" fontId="35" fillId="0" borderId="52" xfId="46" applyFont="1" applyBorder="1" applyAlignment="1">
      <alignment vertical="center"/>
      <protection/>
    </xf>
    <xf numFmtId="0" fontId="20" fillId="0" borderId="15" xfId="46" applyNumberFormat="1" applyFont="1" applyFill="1" applyBorder="1" applyAlignment="1" applyProtection="1">
      <alignment horizontal="center" vertical="center"/>
      <protection/>
    </xf>
    <xf numFmtId="0" fontId="20" fillId="0" borderId="52" xfId="46" applyNumberFormat="1" applyFont="1" applyBorder="1" applyAlignment="1" applyProtection="1">
      <alignment horizontal="center" vertical="center"/>
      <protection/>
    </xf>
    <xf numFmtId="0" fontId="20" fillId="0" borderId="15" xfId="46" applyNumberFormat="1" applyFont="1" applyBorder="1" applyAlignment="1" applyProtection="1">
      <alignment horizontal="center" vertical="center"/>
      <protection/>
    </xf>
    <xf numFmtId="172" fontId="5" fillId="0" borderId="0" xfId="46" applyNumberFormat="1" applyFont="1" applyBorder="1" applyAlignment="1" applyProtection="1">
      <alignment vertical="center"/>
      <protection/>
    </xf>
    <xf numFmtId="172" fontId="5" fillId="0" borderId="15" xfId="46" applyNumberFormat="1" applyFont="1" applyBorder="1" applyAlignment="1" applyProtection="1">
      <alignment vertical="center"/>
      <protection/>
    </xf>
    <xf numFmtId="175" fontId="5" fillId="33" borderId="16" xfId="46" applyNumberFormat="1" applyFont="1" applyFill="1" applyBorder="1" applyAlignment="1" applyProtection="1">
      <alignment vertical="center"/>
      <protection/>
    </xf>
    <xf numFmtId="0" fontId="0" fillId="0" borderId="13" xfId="46" applyFont="1" applyBorder="1" applyAlignment="1">
      <alignment horizontal="center" vertical="center"/>
      <protection/>
    </xf>
    <xf numFmtId="14" fontId="9" fillId="0" borderId="53" xfId="0" applyNumberFormat="1" applyFont="1" applyBorder="1" applyAlignment="1">
      <alignment horizontal="center" vertical="center"/>
    </xf>
    <xf numFmtId="0" fontId="0" fillId="16" borderId="34" xfId="0" applyFont="1" applyFill="1" applyBorder="1" applyAlignment="1">
      <alignment horizontal="right"/>
    </xf>
    <xf numFmtId="182" fontId="9" fillId="37" borderId="34" xfId="0" applyNumberFormat="1" applyFont="1" applyFill="1" applyBorder="1" applyAlignment="1">
      <alignment/>
    </xf>
    <xf numFmtId="187" fontId="9" fillId="37" borderId="34" xfId="0" applyNumberFormat="1" applyFont="1" applyFill="1" applyBorder="1" applyAlignment="1">
      <alignment/>
    </xf>
    <xf numFmtId="3" fontId="9" fillId="42" borderId="34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186" fontId="0" fillId="0" borderId="13" xfId="46" applyNumberFormat="1" applyBorder="1" applyAlignment="1">
      <alignment vertical="center"/>
      <protection/>
    </xf>
    <xf numFmtId="0" fontId="0" fillId="0" borderId="0" xfId="0" applyFill="1" applyAlignment="1">
      <alignment/>
    </xf>
    <xf numFmtId="0" fontId="92" fillId="0" borderId="34" xfId="0" applyFont="1" applyFill="1" applyBorder="1" applyAlignment="1">
      <alignment/>
    </xf>
    <xf numFmtId="0" fontId="103" fillId="0" borderId="0" xfId="46" applyFont="1" applyFill="1" applyAlignment="1" applyProtection="1">
      <alignment vertical="center"/>
      <protection/>
    </xf>
    <xf numFmtId="172" fontId="90" fillId="0" borderId="0" xfId="46" applyNumberFormat="1" applyFont="1" applyFill="1" applyAlignment="1" applyProtection="1">
      <alignment vertical="center"/>
      <protection/>
    </xf>
    <xf numFmtId="0" fontId="24" fillId="0" borderId="0" xfId="46" applyFont="1" applyFill="1" applyBorder="1" applyAlignment="1" applyProtection="1">
      <alignment vertical="center"/>
      <protection/>
    </xf>
    <xf numFmtId="0" fontId="5" fillId="0" borderId="0" xfId="46" applyFont="1" applyFill="1" applyBorder="1" applyAlignment="1" applyProtection="1">
      <alignment vertical="center"/>
      <protection/>
    </xf>
    <xf numFmtId="0" fontId="103" fillId="0" borderId="0" xfId="46" applyFont="1" applyFill="1" applyBorder="1" applyAlignment="1" applyProtection="1">
      <alignment vertical="center"/>
      <protection/>
    </xf>
    <xf numFmtId="0" fontId="104" fillId="0" borderId="0" xfId="46" applyFont="1" applyFill="1" applyBorder="1" applyAlignment="1" applyProtection="1">
      <alignment horizontal="left" vertical="center"/>
      <protection/>
    </xf>
    <xf numFmtId="0" fontId="104" fillId="0" borderId="25" xfId="46" applyFont="1" applyFill="1" applyBorder="1" applyAlignment="1" applyProtection="1">
      <alignment horizontal="left" vertical="center"/>
      <protection/>
    </xf>
    <xf numFmtId="0" fontId="105" fillId="0" borderId="0" xfId="46" applyFont="1" applyFill="1" applyBorder="1" applyAlignment="1" applyProtection="1">
      <alignment vertical="center"/>
      <protection/>
    </xf>
    <xf numFmtId="0" fontId="104" fillId="0" borderId="0" xfId="46" applyFont="1" applyFill="1" applyAlignment="1" applyProtection="1">
      <alignment vertical="center"/>
      <protection/>
    </xf>
    <xf numFmtId="172" fontId="105" fillId="0" borderId="0" xfId="46" applyNumberFormat="1" applyFont="1" applyFill="1" applyAlignment="1" applyProtection="1">
      <alignment vertical="center"/>
      <protection/>
    </xf>
    <xf numFmtId="0" fontId="104" fillId="0" borderId="0" xfId="46" applyFont="1" applyFill="1" applyBorder="1" applyAlignment="1" applyProtection="1">
      <alignment vertical="center"/>
      <protection/>
    </xf>
    <xf numFmtId="172" fontId="105" fillId="0" borderId="15" xfId="46" applyNumberFormat="1" applyFont="1" applyFill="1" applyBorder="1" applyAlignment="1" applyProtection="1">
      <alignment vertical="center"/>
      <protection/>
    </xf>
    <xf numFmtId="3" fontId="92" fillId="0" borderId="34" xfId="0" applyNumberFormat="1" applyFont="1" applyFill="1" applyBorder="1" applyAlignment="1">
      <alignment/>
    </xf>
    <xf numFmtId="0" fontId="15" fillId="0" borderId="0" xfId="46" applyFont="1" applyAlignment="1">
      <alignment vertical="center"/>
      <protection/>
    </xf>
    <xf numFmtId="0" fontId="15" fillId="37" borderId="0" xfId="46" applyFont="1" applyFill="1" applyAlignment="1">
      <alignment vertical="center"/>
      <protection/>
    </xf>
    <xf numFmtId="0" fontId="41" fillId="0" borderId="0" xfId="46" applyFont="1" applyAlignment="1">
      <alignment vertical="center"/>
      <protection/>
    </xf>
    <xf numFmtId="0" fontId="0" fillId="37" borderId="0" xfId="0" applyFill="1" applyAlignment="1">
      <alignment/>
    </xf>
    <xf numFmtId="173" fontId="7" fillId="0" borderId="10" xfId="46" applyNumberFormat="1" applyFont="1" applyFill="1" applyBorder="1" applyAlignment="1">
      <alignment vertical="center"/>
      <protection/>
    </xf>
    <xf numFmtId="0" fontId="0" fillId="37" borderId="0" xfId="0" applyFill="1" applyBorder="1" applyAlignment="1">
      <alignment/>
    </xf>
    <xf numFmtId="0" fontId="0" fillId="0" borderId="34" xfId="44" applyNumberFormat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7" borderId="34" xfId="0" applyNumberFormat="1" applyFill="1" applyBorder="1" applyAlignment="1">
      <alignment horizontal="center"/>
    </xf>
    <xf numFmtId="0" fontId="9" fillId="43" borderId="34" xfId="0" applyNumberFormat="1" applyFont="1" applyFill="1" applyBorder="1" applyAlignment="1">
      <alignment horizontal="center"/>
    </xf>
    <xf numFmtId="0" fontId="7" fillId="0" borderId="10" xfId="46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1" fillId="0" borderId="0" xfId="46" applyFont="1" applyFill="1" applyAlignment="1">
      <alignment horizontal="center" vertical="center"/>
      <protection/>
    </xf>
    <xf numFmtId="0" fontId="98" fillId="0" borderId="0" xfId="0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0" fontId="4" fillId="0" borderId="15" xfId="46" applyFont="1" applyBorder="1" applyAlignment="1" applyProtection="1">
      <alignment horizontal="center" vertical="top"/>
      <protection/>
    </xf>
    <xf numFmtId="0" fontId="5" fillId="0" borderId="20" xfId="46" applyFont="1" applyBorder="1" applyAlignment="1" applyProtection="1">
      <alignment horizontal="center"/>
      <protection/>
    </xf>
    <xf numFmtId="1" fontId="1" fillId="0" borderId="16" xfId="46" applyNumberFormat="1" applyFont="1" applyBorder="1" applyAlignment="1" applyProtection="1">
      <alignment horizontal="center"/>
      <protection/>
    </xf>
    <xf numFmtId="0" fontId="6" fillId="33" borderId="54" xfId="46" applyFont="1" applyFill="1" applyBorder="1" applyAlignment="1" applyProtection="1">
      <alignment horizontal="justify" vertical="center"/>
      <protection/>
    </xf>
    <xf numFmtId="0" fontId="5" fillId="0" borderId="15" xfId="46" applyFont="1" applyBorder="1" applyAlignment="1" applyProtection="1">
      <alignment horizontal="center"/>
      <protection/>
    </xf>
    <xf numFmtId="0" fontId="8" fillId="0" borderId="0" xfId="46" applyFont="1" applyBorder="1" applyAlignment="1">
      <alignment horizontal="left" vertical="center"/>
      <protection/>
    </xf>
    <xf numFmtId="0" fontId="0" fillId="0" borderId="13" xfId="46" applyFont="1" applyBorder="1" applyAlignment="1">
      <alignment horizontal="center" vertical="center"/>
      <protection/>
    </xf>
    <xf numFmtId="14" fontId="9" fillId="0" borderId="53" xfId="0" applyNumberFormat="1" applyFont="1" applyBorder="1" applyAlignment="1">
      <alignment horizontal="center" vertical="center"/>
    </xf>
    <xf numFmtId="0" fontId="11" fillId="0" borderId="54" xfId="46" applyFont="1" applyFill="1" applyBorder="1" applyAlignment="1">
      <alignment horizontal="center" vertical="center"/>
      <protection/>
    </xf>
    <xf numFmtId="0" fontId="14" fillId="0" borderId="0" xfId="46" applyFont="1" applyBorder="1" applyAlignment="1">
      <alignment horizontal="center" vertical="center"/>
      <protection/>
    </xf>
    <xf numFmtId="0" fontId="0" fillId="0" borderId="0" xfId="46" applyAlignment="1">
      <alignment horizontal="right" vertical="center"/>
      <protection/>
    </xf>
    <xf numFmtId="0" fontId="0" fillId="0" borderId="22" xfId="46" applyBorder="1" applyAlignment="1">
      <alignment horizontal="right" vertical="center"/>
      <protection/>
    </xf>
    <xf numFmtId="0" fontId="8" fillId="0" borderId="55" xfId="46" applyFont="1" applyBorder="1" applyAlignment="1">
      <alignment horizontal="right" vertical="center"/>
      <protection/>
    </xf>
    <xf numFmtId="0" fontId="8" fillId="0" borderId="56" xfId="46" applyFont="1" applyBorder="1" applyAlignment="1">
      <alignment horizontal="center" vertical="center"/>
      <protection/>
    </xf>
    <xf numFmtId="0" fontId="16" fillId="0" borderId="0" xfId="46" applyFont="1" applyBorder="1" applyAlignment="1">
      <alignment horizontal="center" vertical="center"/>
      <protection/>
    </xf>
    <xf numFmtId="0" fontId="9" fillId="49" borderId="57" xfId="46" applyFont="1" applyFill="1" applyBorder="1" applyAlignment="1">
      <alignment horizontal="center" vertical="center"/>
      <protection/>
    </xf>
    <xf numFmtId="0" fontId="9" fillId="0" borderId="13" xfId="46" applyFont="1" applyBorder="1" applyAlignment="1">
      <alignment horizontal="center" vertical="center" wrapText="1"/>
      <protection/>
    </xf>
    <xf numFmtId="0" fontId="9" fillId="0" borderId="13" xfId="46" applyFont="1" applyBorder="1" applyAlignment="1">
      <alignment horizontal="center" vertical="center"/>
      <protection/>
    </xf>
    <xf numFmtId="0" fontId="19" fillId="49" borderId="57" xfId="46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18" fillId="0" borderId="13" xfId="46" applyFont="1" applyBorder="1" applyAlignment="1">
      <alignment horizontal="left" vertical="center"/>
      <protection/>
    </xf>
    <xf numFmtId="0" fontId="5" fillId="33" borderId="14" xfId="46" applyNumberFormat="1" applyFont="1" applyFill="1" applyBorder="1" applyAlignment="1" applyProtection="1">
      <alignment horizontal="left" vertical="center" wrapText="1"/>
      <protection/>
    </xf>
    <xf numFmtId="0" fontId="3" fillId="33" borderId="14" xfId="46" applyFont="1" applyFill="1" applyBorder="1" applyAlignment="1">
      <alignment horizontal="left" vertical="center"/>
      <protection/>
    </xf>
    <xf numFmtId="0" fontId="21" fillId="49" borderId="57" xfId="46" applyFont="1" applyFill="1" applyBorder="1" applyAlignment="1">
      <alignment horizontal="center" vertical="center"/>
      <protection/>
    </xf>
    <xf numFmtId="0" fontId="5" fillId="33" borderId="14" xfId="46" applyNumberFormat="1" applyFont="1" applyFill="1" applyBorder="1" applyAlignment="1" applyProtection="1">
      <alignment horizontal="left" wrapText="1"/>
      <protection/>
    </xf>
    <xf numFmtId="0" fontId="1" fillId="0" borderId="0" xfId="46" applyFont="1" applyFill="1" applyBorder="1" applyAlignment="1" applyProtection="1">
      <alignment horizontal="left" wrapText="1"/>
      <protection/>
    </xf>
    <xf numFmtId="0" fontId="1" fillId="0" borderId="0" xfId="46" applyNumberFormat="1" applyFont="1" applyFill="1" applyBorder="1" applyAlignment="1" applyProtection="1">
      <alignment horizontal="justify" vertical="center" wrapText="1"/>
      <protection/>
    </xf>
    <xf numFmtId="0" fontId="1" fillId="0" borderId="0" xfId="46" applyNumberFormat="1" applyFont="1" applyFill="1" applyBorder="1" applyAlignment="1" applyProtection="1">
      <alignment horizontal="left" vertical="center" wrapText="1"/>
      <protection/>
    </xf>
    <xf numFmtId="0" fontId="1" fillId="0" borderId="0" xfId="46" applyNumberFormat="1" applyFont="1" applyFill="1" applyBorder="1" applyAlignment="1" applyProtection="1">
      <alignment horizontal="left" wrapText="1"/>
      <protection/>
    </xf>
    <xf numFmtId="0" fontId="13" fillId="50" borderId="49" xfId="46" applyFont="1" applyFill="1" applyBorder="1" applyAlignment="1" applyProtection="1">
      <alignment horizontal="center" vertical="center"/>
      <protection/>
    </xf>
    <xf numFmtId="0" fontId="23" fillId="0" borderId="0" xfId="46" applyFont="1" applyFill="1" applyBorder="1" applyAlignment="1" applyProtection="1">
      <alignment horizontal="left" vertical="center" indent="1"/>
      <protection/>
    </xf>
    <xf numFmtId="0" fontId="1" fillId="0" borderId="0" xfId="46" applyFont="1" applyFill="1" applyBorder="1" applyAlignment="1" applyProtection="1">
      <alignment horizontal="left" vertical="center" indent="1"/>
      <protection/>
    </xf>
    <xf numFmtId="0" fontId="9" fillId="0" borderId="0" xfId="46" applyFont="1" applyAlignment="1">
      <alignment horizontal="left" vertical="center"/>
      <protection/>
    </xf>
    <xf numFmtId="0" fontId="23" fillId="0" borderId="25" xfId="46" applyFont="1" applyFill="1" applyBorder="1" applyAlignment="1" applyProtection="1">
      <alignment horizontal="left" vertical="center"/>
      <protection/>
    </xf>
    <xf numFmtId="0" fontId="104" fillId="0" borderId="0" xfId="46" applyFont="1" applyFill="1" applyBorder="1" applyAlignment="1" applyProtection="1">
      <alignment horizontal="left" vertical="center"/>
      <protection/>
    </xf>
    <xf numFmtId="0" fontId="23" fillId="0" borderId="0" xfId="46" applyFont="1" applyFill="1" applyBorder="1" applyAlignment="1" applyProtection="1">
      <alignment horizontal="left" vertical="center"/>
      <protection/>
    </xf>
    <xf numFmtId="0" fontId="5" fillId="33" borderId="14" xfId="46" applyFont="1" applyFill="1" applyBorder="1" applyAlignment="1" applyProtection="1">
      <alignment horizontal="left" vertical="center"/>
      <protection/>
    </xf>
    <xf numFmtId="0" fontId="10" fillId="37" borderId="58" xfId="0" applyFont="1" applyFill="1" applyBorder="1" applyAlignment="1">
      <alignment horizontal="justify" vertical="center"/>
    </xf>
    <xf numFmtId="0" fontId="10" fillId="37" borderId="59" xfId="0" applyFont="1" applyFill="1" applyBorder="1" applyAlignment="1">
      <alignment horizontal="justify" vertical="center"/>
    </xf>
    <xf numFmtId="0" fontId="10" fillId="37" borderId="60" xfId="0" applyFont="1" applyFill="1" applyBorder="1" applyAlignment="1">
      <alignment horizontal="justify" vertical="center"/>
    </xf>
    <xf numFmtId="0" fontId="9" fillId="0" borderId="13" xfId="46" applyFont="1" applyFill="1" applyBorder="1" applyAlignment="1">
      <alignment horizontal="center" vertical="center"/>
      <protection/>
    </xf>
    <xf numFmtId="0" fontId="11" fillId="0" borderId="0" xfId="46" applyFont="1" applyFill="1" applyBorder="1" applyAlignment="1">
      <alignment horizontal="center" vertical="center"/>
      <protection/>
    </xf>
    <xf numFmtId="0" fontId="9" fillId="0" borderId="0" xfId="46" applyFont="1" applyFill="1" applyBorder="1" applyAlignment="1">
      <alignment horizontal="center" vertical="center"/>
      <protection/>
    </xf>
    <xf numFmtId="49" fontId="9" fillId="0" borderId="0" xfId="46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2" fillId="0" borderId="32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left"/>
    </xf>
    <xf numFmtId="0" fontId="92" fillId="0" borderId="32" xfId="0" applyFont="1" applyBorder="1" applyAlignment="1">
      <alignment horizontal="left"/>
    </xf>
    <xf numFmtId="0" fontId="92" fillId="0" borderId="0" xfId="0" applyFont="1" applyBorder="1" applyAlignment="1">
      <alignment horizontal="left"/>
    </xf>
    <xf numFmtId="0" fontId="92" fillId="0" borderId="33" xfId="0" applyFont="1" applyBorder="1" applyAlignment="1">
      <alignment horizontal="left"/>
    </xf>
    <xf numFmtId="0" fontId="92" fillId="0" borderId="33" xfId="0" applyFont="1" applyFill="1" applyBorder="1" applyAlignment="1">
      <alignment horizontal="left"/>
    </xf>
    <xf numFmtId="0" fontId="99" fillId="0" borderId="0" xfId="0" applyFont="1" applyAlignment="1">
      <alignment horizontal="center"/>
    </xf>
    <xf numFmtId="0" fontId="95" fillId="0" borderId="0" xfId="0" applyFont="1" applyAlignment="1">
      <alignment horizontal="left"/>
    </xf>
    <xf numFmtId="0" fontId="106" fillId="0" borderId="0" xfId="0" applyFont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MPTA~1\AppData\Local\Temp\Gilles\AppData\Local\Microsoft\Windows\Temporary%20Internet%20Files\Content.Outlook\D5XKUVL5\ESF-ETF-2009-trav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DescriptionIndex"/>
      <sheetName val="Verification"/>
      <sheetName val="Avis"/>
      <sheetName val="DBTools"/>
      <sheetName val="Resultats"/>
      <sheetName val="Resultats2"/>
      <sheetName val="ResEtendu"/>
      <sheetName val="Bilan"/>
      <sheetName val="Notes"/>
      <sheetName val="Annex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C34" sqref="C34"/>
    </sheetView>
  </sheetViews>
  <sheetFormatPr defaultColWidth="10.28125" defaultRowHeight="12.75"/>
  <cols>
    <col min="1" max="1" width="2.7109375" style="1" customWidth="1"/>
    <col min="2" max="2" width="64.57421875" style="1" customWidth="1"/>
    <col min="3" max="3" width="8.8515625" style="1" customWidth="1"/>
    <col min="4" max="4" width="2.8515625" style="2" customWidth="1"/>
    <col min="5" max="5" width="10.28125" style="3" customWidth="1"/>
    <col min="6" max="6" width="2.8515625" style="2" customWidth="1"/>
    <col min="7" max="16384" width="10.28125" style="1" customWidth="1"/>
  </cols>
  <sheetData>
    <row r="1" spans="2:9" ht="15.75">
      <c r="B1" s="4"/>
      <c r="C1" s="5"/>
      <c r="D1" s="6"/>
      <c r="E1" s="7"/>
      <c r="F1" s="6"/>
      <c r="G1" s="5"/>
      <c r="H1" s="5"/>
      <c r="I1" s="5"/>
    </row>
    <row r="2" spans="2:9" ht="19.5" customHeight="1">
      <c r="B2" s="389" t="s">
        <v>0</v>
      </c>
      <c r="C2" s="389"/>
      <c r="D2" s="389"/>
      <c r="E2" s="389"/>
      <c r="F2" s="8"/>
      <c r="G2" s="5"/>
      <c r="H2" s="5"/>
      <c r="I2" s="5"/>
    </row>
    <row r="3" spans="2:9" ht="15" customHeight="1">
      <c r="B3" s="390" t="s">
        <v>620</v>
      </c>
      <c r="C3" s="390"/>
      <c r="D3" s="390"/>
      <c r="E3" s="390"/>
      <c r="F3" s="8"/>
      <c r="G3" s="5"/>
      <c r="H3" s="5"/>
      <c r="I3" s="5"/>
    </row>
    <row r="4" spans="2:9" ht="15" customHeight="1">
      <c r="B4" s="391" t="s">
        <v>142</v>
      </c>
      <c r="C4" s="391"/>
      <c r="D4" s="391"/>
      <c r="E4" s="391"/>
      <c r="F4" s="8"/>
      <c r="G4" s="5"/>
      <c r="H4" s="5"/>
      <c r="I4" s="5"/>
    </row>
    <row r="5" spans="2:9" ht="15" customHeight="1">
      <c r="B5" s="6"/>
      <c r="C5" s="6"/>
      <c r="D5" s="6"/>
      <c r="E5" s="9"/>
      <c r="F5" s="8"/>
      <c r="G5" s="5"/>
      <c r="H5" s="5"/>
      <c r="I5" s="5"/>
    </row>
    <row r="6" spans="2:9" ht="39.75" customHeight="1">
      <c r="B6" s="392" t="s">
        <v>1</v>
      </c>
      <c r="C6" s="392"/>
      <c r="D6" s="392"/>
      <c r="E6" s="392"/>
      <c r="F6" s="8"/>
      <c r="G6" s="5"/>
      <c r="H6" s="5"/>
      <c r="I6" s="5"/>
    </row>
    <row r="7" spans="2:9" ht="15">
      <c r="B7" s="5"/>
      <c r="C7" s="6"/>
      <c r="D7" s="6"/>
      <c r="E7" s="9"/>
      <c r="F7" s="8"/>
      <c r="G7" s="5"/>
      <c r="H7" s="5"/>
      <c r="I7" s="5"/>
    </row>
    <row r="8" spans="2:9" ht="19.5" customHeight="1">
      <c r="B8" s="393" t="s">
        <v>2</v>
      </c>
      <c r="C8" s="393"/>
      <c r="D8" s="393"/>
      <c r="E8" s="393"/>
      <c r="F8" s="8"/>
      <c r="G8" s="5"/>
      <c r="H8" s="5"/>
      <c r="I8" s="5"/>
    </row>
    <row r="9" spans="2:9" ht="15">
      <c r="B9" s="5"/>
      <c r="C9" s="5"/>
      <c r="D9" s="6"/>
      <c r="E9" s="7"/>
      <c r="F9" s="8"/>
      <c r="G9" s="5"/>
      <c r="H9" s="5"/>
      <c r="I9" s="5"/>
    </row>
    <row r="10" spans="2:9" ht="19.5" customHeight="1">
      <c r="B10" s="10" t="s">
        <v>3</v>
      </c>
      <c r="C10" s="5"/>
      <c r="D10" s="6"/>
      <c r="E10" s="5">
        <v>2</v>
      </c>
      <c r="F10" s="6"/>
      <c r="G10" s="5"/>
      <c r="H10" s="5"/>
      <c r="I10" s="5"/>
    </row>
    <row r="11" spans="2:9" ht="19.5" customHeight="1">
      <c r="B11" s="10" t="s">
        <v>4</v>
      </c>
      <c r="C11" s="5"/>
      <c r="D11" s="6"/>
      <c r="E11" s="5">
        <v>3</v>
      </c>
      <c r="F11" s="6"/>
      <c r="G11" s="5"/>
      <c r="H11" s="5"/>
      <c r="I11" s="5"/>
    </row>
    <row r="12" spans="2:9" ht="19.5" customHeight="1">
      <c r="B12" s="11" t="s">
        <v>5</v>
      </c>
      <c r="C12" s="5"/>
      <c r="D12" s="6"/>
      <c r="E12" s="5">
        <v>4</v>
      </c>
      <c r="F12" s="6"/>
      <c r="G12" s="5"/>
      <c r="H12" s="5"/>
      <c r="I12" s="5"/>
    </row>
    <row r="13" spans="2:9" ht="19.5" customHeight="1">
      <c r="B13" s="11" t="s">
        <v>6</v>
      </c>
      <c r="C13" s="5"/>
      <c r="D13" s="6"/>
      <c r="E13" s="5">
        <v>5</v>
      </c>
      <c r="F13" s="6"/>
      <c r="G13" s="5"/>
      <c r="H13" s="12"/>
      <c r="I13" s="13"/>
    </row>
    <row r="14" spans="2:9" ht="19.5" customHeight="1">
      <c r="B14" s="11" t="s">
        <v>7</v>
      </c>
      <c r="C14" s="5"/>
      <c r="D14" s="6"/>
      <c r="E14" s="5">
        <v>6</v>
      </c>
      <c r="F14" s="6"/>
      <c r="G14" s="5"/>
      <c r="H14" s="5"/>
      <c r="I14" s="5"/>
    </row>
    <row r="15" spans="2:9" ht="19.5" customHeight="1">
      <c r="B15" s="11" t="s">
        <v>8</v>
      </c>
      <c r="C15" s="5"/>
      <c r="D15" s="6"/>
      <c r="E15" s="5">
        <v>7</v>
      </c>
      <c r="F15" s="6"/>
      <c r="G15" s="5"/>
      <c r="H15" s="5"/>
      <c r="I15" s="5"/>
    </row>
    <row r="16" spans="2:9" ht="19.5" customHeight="1">
      <c r="B16" s="11" t="s">
        <v>9</v>
      </c>
      <c r="C16" s="5"/>
      <c r="D16" s="6"/>
      <c r="E16" s="5">
        <v>8</v>
      </c>
      <c r="F16" s="6"/>
      <c r="G16" s="5"/>
      <c r="H16" s="5"/>
      <c r="I16" s="5"/>
    </row>
    <row r="17" spans="2:9" ht="19.5" customHeight="1">
      <c r="B17" s="11" t="s">
        <v>10</v>
      </c>
      <c r="C17" s="5"/>
      <c r="D17" s="6"/>
      <c r="E17" s="14">
        <v>8</v>
      </c>
      <c r="F17" s="6"/>
      <c r="G17" s="5"/>
      <c r="H17" s="5"/>
      <c r="I17" s="5"/>
    </row>
    <row r="18" spans="2:9" ht="19.5" customHeight="1">
      <c r="B18" s="11" t="s">
        <v>11</v>
      </c>
      <c r="C18" s="5"/>
      <c r="D18" s="6"/>
      <c r="E18" s="5">
        <v>8</v>
      </c>
      <c r="F18" s="6"/>
      <c r="G18" s="5"/>
      <c r="H18" s="5"/>
      <c r="I18" s="5"/>
    </row>
    <row r="19" spans="2:9" ht="19.5" customHeight="1">
      <c r="B19" s="11" t="s">
        <v>12</v>
      </c>
      <c r="C19" s="5"/>
      <c r="D19" s="6"/>
      <c r="E19" s="5">
        <v>9</v>
      </c>
      <c r="F19" s="6"/>
      <c r="G19" s="5"/>
      <c r="H19" s="5"/>
      <c r="I19" s="5"/>
    </row>
    <row r="20" spans="2:9" ht="19.5" customHeight="1">
      <c r="B20" s="11" t="s">
        <v>137</v>
      </c>
      <c r="C20" s="5"/>
      <c r="D20" s="6"/>
      <c r="E20" s="5">
        <v>9</v>
      </c>
      <c r="F20" s="6"/>
      <c r="G20" s="5"/>
      <c r="H20" s="5"/>
      <c r="I20" s="5"/>
    </row>
    <row r="21" spans="2:5" ht="19.5" customHeight="1">
      <c r="B21" s="11" t="s">
        <v>138</v>
      </c>
      <c r="E21" s="5">
        <v>9</v>
      </c>
    </row>
    <row r="22" spans="2:5" ht="19.5" customHeight="1">
      <c r="B22" s="11" t="s">
        <v>14</v>
      </c>
      <c r="E22" s="5">
        <v>9</v>
      </c>
    </row>
    <row r="23" spans="2:5" ht="19.5" customHeight="1">
      <c r="B23" s="11" t="s">
        <v>15</v>
      </c>
      <c r="E23" s="5">
        <v>9</v>
      </c>
    </row>
    <row r="24" spans="2:5" ht="19.5" customHeight="1">
      <c r="B24" s="11" t="s">
        <v>16</v>
      </c>
      <c r="E24" s="5">
        <v>9</v>
      </c>
    </row>
    <row r="25" spans="2:5" ht="19.5" customHeight="1">
      <c r="B25" s="11" t="s">
        <v>17</v>
      </c>
      <c r="E25" s="5">
        <v>9</v>
      </c>
    </row>
    <row r="26" spans="2:5" ht="19.5" customHeight="1" hidden="1">
      <c r="B26" s="11" t="s">
        <v>122</v>
      </c>
      <c r="E26" s="5">
        <v>10</v>
      </c>
    </row>
    <row r="27" spans="2:5" ht="19.5" customHeight="1">
      <c r="B27" s="11" t="s">
        <v>622</v>
      </c>
      <c r="E27" s="5">
        <v>10</v>
      </c>
    </row>
    <row r="28" spans="2:5" ht="19.5" customHeight="1">
      <c r="B28" s="1" t="s">
        <v>623</v>
      </c>
      <c r="E28" s="5">
        <v>11</v>
      </c>
    </row>
    <row r="29" spans="2:5" ht="19.5" customHeight="1">
      <c r="B29" s="1" t="s">
        <v>627</v>
      </c>
      <c r="E29" s="5">
        <v>12</v>
      </c>
    </row>
    <row r="30" spans="2:5" ht="19.5" customHeight="1">
      <c r="B30" s="1" t="s">
        <v>624</v>
      </c>
      <c r="E30" s="1">
        <v>13</v>
      </c>
    </row>
    <row r="31" spans="2:5" ht="19.5" customHeight="1">
      <c r="B31" s="1" t="s">
        <v>625</v>
      </c>
      <c r="E31" s="1">
        <v>14</v>
      </c>
    </row>
    <row r="32" spans="2:5" ht="19.5" customHeight="1">
      <c r="B32" s="1" t="s">
        <v>626</v>
      </c>
      <c r="E32" s="1">
        <v>15</v>
      </c>
    </row>
    <row r="33" ht="15">
      <c r="B33" s="15"/>
    </row>
  </sheetData>
  <sheetProtection selectLockedCells="1" selectUnlockedCells="1"/>
  <mergeCells count="5">
    <mergeCell ref="B2:E2"/>
    <mergeCell ref="B3:E3"/>
    <mergeCell ref="B4:E4"/>
    <mergeCell ref="B6:E6"/>
    <mergeCell ref="B8:E8"/>
  </mergeCells>
  <printOptions gridLines="1" horizontalCentered="1"/>
  <pageMargins left="0.31496062992125984" right="0.31496062992125984" top="0.31496062992125984" bottom="0.31496062992125984" header="0" footer="0"/>
  <pageSetup blackAndWhite="1" horizontalDpi="300" verticalDpi="300" orientation="portrait" scale="110" r:id="rId1"/>
  <headerFooter alignWithMargins="0">
    <oddHeader>&amp;R&amp;"Times New Roman,Regular"1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0.140625" style="0" customWidth="1"/>
    <col min="2" max="2" width="35.421875" style="0" customWidth="1"/>
    <col min="3" max="3" width="11.421875" style="0" customWidth="1"/>
    <col min="4" max="4" width="3.28125" style="0" customWidth="1"/>
    <col min="5" max="5" width="11.421875" style="0" customWidth="1"/>
    <col min="6" max="6" width="3.28125" style="0" customWidth="1"/>
  </cols>
  <sheetData>
    <row r="1" spans="1:6" ht="19.5" customHeight="1">
      <c r="A1" s="31" t="str">
        <f>+Rapport!$A$1</f>
        <v>NOM DE L'ÉGLISE : </v>
      </c>
      <c r="B1" s="32"/>
      <c r="C1" s="32"/>
      <c r="D1" s="32"/>
      <c r="E1" s="32"/>
      <c r="F1" s="31"/>
    </row>
    <row r="2" spans="1:6" ht="12.75">
      <c r="A2" s="16"/>
      <c r="B2" s="16"/>
      <c r="C2" s="16"/>
      <c r="D2" s="16"/>
      <c r="E2" s="16"/>
      <c r="F2" s="16"/>
    </row>
    <row r="3" spans="1:6" ht="12.75">
      <c r="A3" s="16"/>
      <c r="B3" s="16"/>
      <c r="C3" s="16"/>
      <c r="D3" s="16"/>
      <c r="E3" s="16"/>
      <c r="F3" s="16"/>
    </row>
    <row r="4" spans="1:6" ht="19.5" customHeight="1">
      <c r="A4" s="410" t="s">
        <v>128</v>
      </c>
      <c r="B4" s="410"/>
      <c r="C4" s="410"/>
      <c r="D4" s="410"/>
      <c r="E4" s="410"/>
      <c r="F4" s="410"/>
    </row>
    <row r="5" spans="1:6" ht="15">
      <c r="A5" s="83"/>
      <c r="B5" s="83"/>
      <c r="C5" s="83"/>
      <c r="D5" s="35"/>
      <c r="E5" s="84">
        <f>+Rapport!D1</f>
        <v>2017</v>
      </c>
      <c r="F5" s="38"/>
    </row>
    <row r="6" spans="1:6" ht="15">
      <c r="A6" s="83"/>
      <c r="B6" s="83"/>
      <c r="C6" s="83"/>
      <c r="D6" s="35"/>
      <c r="E6" s="85" t="s">
        <v>20</v>
      </c>
      <c r="F6" s="86"/>
    </row>
    <row r="7" spans="1:6" ht="15">
      <c r="A7" s="83"/>
      <c r="B7" s="83"/>
      <c r="C7" s="83"/>
      <c r="D7" s="35"/>
      <c r="E7" s="85"/>
      <c r="F7" s="86"/>
    </row>
    <row r="8" spans="1:6" ht="15">
      <c r="A8" s="87" t="s">
        <v>123</v>
      </c>
      <c r="B8" s="88"/>
      <c r="C8" s="88"/>
      <c r="D8" s="35"/>
      <c r="E8" s="192">
        <v>0</v>
      </c>
      <c r="F8" s="193"/>
    </row>
    <row r="9" spans="1:6" ht="15" hidden="1">
      <c r="A9" s="87"/>
      <c r="B9" s="88"/>
      <c r="C9" s="88"/>
      <c r="D9" s="35"/>
      <c r="E9" s="44"/>
      <c r="F9" s="89"/>
    </row>
    <row r="10" spans="1:6" ht="15" hidden="1">
      <c r="A10" s="87" t="s">
        <v>124</v>
      </c>
      <c r="B10" s="88"/>
      <c r="C10" s="88"/>
      <c r="D10" s="35"/>
      <c r="E10" s="192">
        <v>0</v>
      </c>
      <c r="F10" s="193"/>
    </row>
    <row r="11" spans="1:6" ht="15">
      <c r="A11" s="87"/>
      <c r="B11" s="88"/>
      <c r="C11" s="88"/>
      <c r="D11" s="35"/>
      <c r="E11" s="44"/>
      <c r="F11" s="89"/>
    </row>
    <row r="12" spans="1:6" ht="15">
      <c r="A12" s="87" t="s">
        <v>125</v>
      </c>
      <c r="B12" s="88"/>
      <c r="C12" s="88"/>
      <c r="D12" s="35"/>
      <c r="E12" s="192">
        <v>0</v>
      </c>
      <c r="F12" s="193"/>
    </row>
    <row r="13" spans="1:6" ht="15">
      <c r="A13" s="87"/>
      <c r="B13" s="88"/>
      <c r="C13" s="88"/>
      <c r="D13" s="35"/>
      <c r="E13" s="44"/>
      <c r="F13" s="40"/>
    </row>
    <row r="14" spans="1:6" ht="15">
      <c r="A14" s="87" t="s">
        <v>126</v>
      </c>
      <c r="B14" s="88"/>
      <c r="C14" s="88"/>
      <c r="D14" s="35"/>
      <c r="E14" s="192">
        <v>0</v>
      </c>
      <c r="F14" s="193"/>
    </row>
    <row r="15" spans="1:6" ht="15">
      <c r="A15" s="87"/>
      <c r="B15" s="88"/>
      <c r="C15" s="88"/>
      <c r="D15" s="35"/>
      <c r="E15" s="44"/>
      <c r="F15" s="40"/>
    </row>
    <row r="16" spans="1:6" ht="15">
      <c r="A16" s="87" t="s">
        <v>143</v>
      </c>
      <c r="B16" s="88"/>
      <c r="C16" s="88"/>
      <c r="D16" s="35"/>
      <c r="E16" s="192">
        <v>0</v>
      </c>
      <c r="F16" s="193"/>
    </row>
    <row r="17" spans="1:6" ht="15">
      <c r="A17" s="87"/>
      <c r="B17" s="88"/>
      <c r="C17" s="88"/>
      <c r="D17" s="35"/>
      <c r="E17" s="45"/>
      <c r="F17" s="90"/>
    </row>
    <row r="18" spans="1:6" ht="19.5" customHeight="1" thickBot="1">
      <c r="A18" s="91"/>
      <c r="B18" s="91"/>
      <c r="C18" s="91"/>
      <c r="D18" s="78"/>
      <c r="E18" s="92">
        <f>SUM(E8:E17)</f>
        <v>0</v>
      </c>
      <c r="F18" s="93"/>
    </row>
    <row r="22" spans="2:5" ht="48.75" customHeight="1">
      <c r="B22" s="426" t="s">
        <v>129</v>
      </c>
      <c r="C22" s="427"/>
      <c r="D22" s="427"/>
      <c r="E22" s="428"/>
    </row>
  </sheetData>
  <sheetProtection/>
  <mergeCells count="2">
    <mergeCell ref="A4:F4"/>
    <mergeCell ref="B22:E22"/>
  </mergeCells>
  <printOptions gridLines="1" headings="1"/>
  <pageMargins left="0.35433070866141736" right="0.35433070866141736" top="0.5511811023622047" bottom="0.5511811023622047" header="0.4330708661417323" footer="0.4330708661417323"/>
  <pageSetup horizontalDpi="600" verticalDpi="600" orientation="portrait" scale="120" r:id="rId1"/>
  <headerFooter>
    <oddHeader>&amp;R&amp;"Times New Roman,Normal"10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8515625" style="126" customWidth="1"/>
    <col min="2" max="2" width="11.57421875" style="126" customWidth="1"/>
    <col min="3" max="5" width="9.140625" style="126" customWidth="1"/>
    <col min="6" max="6" width="4.28125" style="126" customWidth="1"/>
    <col min="7" max="7" width="7.7109375" style="126" customWidth="1"/>
    <col min="8" max="8" width="4.28125" style="126" customWidth="1"/>
    <col min="9" max="12" width="9.140625" style="126" customWidth="1"/>
    <col min="13" max="13" width="4.00390625" style="126" customWidth="1"/>
    <col min="14" max="15" width="11.7109375" style="126" customWidth="1"/>
    <col min="16" max="16384" width="9.140625" style="126" customWidth="1"/>
  </cols>
  <sheetData>
    <row r="1" spans="1:15" ht="19.5" customHeight="1">
      <c r="A1" s="430" t="str">
        <f>+Rapport!A1</f>
        <v>NOM DE L'ÉGLISE : </v>
      </c>
      <c r="B1" s="430"/>
      <c r="C1" s="430"/>
      <c r="D1" s="430"/>
      <c r="E1" s="430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5.75" customHeight="1">
      <c r="A2" s="431" t="s">
        <v>96</v>
      </c>
      <c r="B2" s="431"/>
      <c r="C2" s="431"/>
      <c r="D2" s="431"/>
      <c r="E2" s="431"/>
      <c r="F2" s="127"/>
      <c r="G2" s="127"/>
      <c r="H2" s="127"/>
      <c r="I2" s="127"/>
      <c r="J2" s="127"/>
      <c r="K2" s="127"/>
      <c r="L2" s="127"/>
      <c r="M2" s="127"/>
      <c r="N2" s="127"/>
      <c r="O2" s="128"/>
    </row>
    <row r="3" spans="1:15" ht="15.75" customHeight="1">
      <c r="A3" s="432" t="s">
        <v>507</v>
      </c>
      <c r="B3" s="432"/>
      <c r="C3" s="432"/>
      <c r="D3" s="432"/>
      <c r="E3" s="432"/>
      <c r="F3" s="127"/>
      <c r="G3" s="127"/>
      <c r="H3" s="127"/>
      <c r="I3" s="127"/>
      <c r="J3" s="127"/>
      <c r="K3" s="127"/>
      <c r="L3" s="127"/>
      <c r="M3" s="127"/>
      <c r="N3" s="128"/>
      <c r="O3" s="128"/>
    </row>
    <row r="4" spans="1:15" ht="15.75" customHeight="1">
      <c r="A4" s="129"/>
      <c r="B4" s="129"/>
      <c r="C4" s="129"/>
      <c r="D4" s="129"/>
      <c r="E4" s="129"/>
      <c r="F4" s="127"/>
      <c r="G4" s="127"/>
      <c r="H4" s="127"/>
      <c r="I4" s="127"/>
      <c r="J4" s="127"/>
      <c r="K4" s="127"/>
      <c r="L4" s="127"/>
      <c r="M4" s="127"/>
      <c r="N4" s="128"/>
      <c r="O4" s="128"/>
    </row>
    <row r="5" spans="1:15" ht="15.75" customHeight="1">
      <c r="A5" s="432" t="s">
        <v>97</v>
      </c>
      <c r="B5" s="432"/>
      <c r="C5" s="432"/>
      <c r="D5" s="432"/>
      <c r="E5" s="432"/>
      <c r="F5" s="127"/>
      <c r="G5" s="127"/>
      <c r="H5" s="127"/>
      <c r="I5" s="127"/>
      <c r="J5" s="127"/>
      <c r="K5" s="127"/>
      <c r="L5" s="127"/>
      <c r="M5" s="127"/>
      <c r="N5" s="128"/>
      <c r="O5" s="128"/>
    </row>
    <row r="7" spans="1:15" s="133" customFormat="1" ht="28.5" customHeight="1">
      <c r="A7" s="130" t="s">
        <v>98</v>
      </c>
      <c r="B7" s="429" t="s">
        <v>99</v>
      </c>
      <c r="C7" s="429"/>
      <c r="D7" s="429"/>
      <c r="E7" s="429"/>
      <c r="F7" s="132"/>
      <c r="G7" s="131" t="s">
        <v>100</v>
      </c>
      <c r="H7" s="132"/>
      <c r="I7" s="429" t="s">
        <v>101</v>
      </c>
      <c r="J7" s="429"/>
      <c r="K7" s="429"/>
      <c r="L7" s="429"/>
      <c r="M7" s="132"/>
      <c r="N7" s="429" t="s">
        <v>102</v>
      </c>
      <c r="O7" s="429"/>
    </row>
    <row r="8" spans="1:15" s="133" customFormat="1" ht="28.5" customHeight="1">
      <c r="A8" s="130"/>
      <c r="B8" s="130" t="s">
        <v>103</v>
      </c>
      <c r="C8" s="130" t="s">
        <v>43</v>
      </c>
      <c r="D8" s="130" t="s">
        <v>104</v>
      </c>
      <c r="E8" s="130" t="s">
        <v>105</v>
      </c>
      <c r="F8" s="134"/>
      <c r="G8" s="130"/>
      <c r="H8" s="134"/>
      <c r="I8" s="130" t="str">
        <f>+B8</f>
        <v>Début</v>
      </c>
      <c r="J8" s="130" t="s">
        <v>53</v>
      </c>
      <c r="K8" s="130" t="s">
        <v>106</v>
      </c>
      <c r="L8" s="130" t="str">
        <f>+E8</f>
        <v>Fin</v>
      </c>
      <c r="M8" s="134"/>
      <c r="N8" s="130" t="str">
        <f>+E8</f>
        <v>Fin</v>
      </c>
      <c r="O8" s="130" t="str">
        <f>+B8</f>
        <v>Début</v>
      </c>
    </row>
    <row r="9" spans="1:15" ht="19.5" customHeight="1">
      <c r="A9" s="135" t="s">
        <v>107</v>
      </c>
      <c r="B9" s="136"/>
      <c r="C9" s="136"/>
      <c r="D9" s="136"/>
      <c r="E9" s="136">
        <f aca="true" t="shared" si="0" ref="E9:E21">+B9+C9-D9</f>
        <v>0</v>
      </c>
      <c r="F9" s="137"/>
      <c r="G9" s="138"/>
      <c r="H9" s="137"/>
      <c r="I9" s="135"/>
      <c r="J9" s="135"/>
      <c r="K9" s="135"/>
      <c r="L9" s="135"/>
      <c r="M9" s="137"/>
      <c r="N9" s="136">
        <f aca="true" t="shared" si="1" ref="N9:N21">+E9-L9</f>
        <v>0</v>
      </c>
      <c r="O9" s="136">
        <f aca="true" t="shared" si="2" ref="O9:O21">+B9-I9</f>
        <v>0</v>
      </c>
    </row>
    <row r="10" spans="1:15" ht="19.5" customHeight="1">
      <c r="A10" s="135" t="s">
        <v>108</v>
      </c>
      <c r="B10" s="136"/>
      <c r="C10" s="136"/>
      <c r="D10" s="136"/>
      <c r="E10" s="136">
        <f t="shared" si="0"/>
        <v>0</v>
      </c>
      <c r="F10" s="137"/>
      <c r="G10" s="138"/>
      <c r="H10" s="137"/>
      <c r="I10" s="136"/>
      <c r="J10" s="136"/>
      <c r="K10" s="136"/>
      <c r="L10" s="136">
        <f aca="true" t="shared" si="3" ref="L10:L20">+I10+J10+K10</f>
        <v>0</v>
      </c>
      <c r="M10" s="137"/>
      <c r="N10" s="136">
        <f t="shared" si="1"/>
        <v>0</v>
      </c>
      <c r="O10" s="136">
        <f t="shared" si="2"/>
        <v>0</v>
      </c>
    </row>
    <row r="11" spans="1:15" ht="19.5" customHeight="1">
      <c r="A11" s="135" t="s">
        <v>109</v>
      </c>
      <c r="B11" s="136"/>
      <c r="C11" s="136"/>
      <c r="D11" s="136"/>
      <c r="E11" s="136">
        <f t="shared" si="0"/>
        <v>0</v>
      </c>
      <c r="F11" s="137"/>
      <c r="G11" s="138">
        <v>0.05</v>
      </c>
      <c r="H11" s="137"/>
      <c r="I11" s="136"/>
      <c r="J11" s="136"/>
      <c r="K11" s="136">
        <f aca="true" t="shared" si="4" ref="K11:K21">ROUND((+E11-I11-J11)*G11,0)</f>
        <v>0</v>
      </c>
      <c r="L11" s="136">
        <f t="shared" si="3"/>
        <v>0</v>
      </c>
      <c r="M11" s="137"/>
      <c r="N11" s="136">
        <f t="shared" si="1"/>
        <v>0</v>
      </c>
      <c r="O11" s="136">
        <f t="shared" si="2"/>
        <v>0</v>
      </c>
    </row>
    <row r="12" spans="1:15" ht="19.5" customHeight="1">
      <c r="A12" s="135" t="s">
        <v>110</v>
      </c>
      <c r="B12" s="136"/>
      <c r="C12" s="136"/>
      <c r="D12" s="136"/>
      <c r="E12" s="136">
        <f t="shared" si="0"/>
        <v>0</v>
      </c>
      <c r="F12" s="137"/>
      <c r="G12" s="138">
        <v>0.2</v>
      </c>
      <c r="H12" s="137"/>
      <c r="I12" s="136"/>
      <c r="J12" s="136"/>
      <c r="K12" s="136">
        <f t="shared" si="4"/>
        <v>0</v>
      </c>
      <c r="L12" s="136">
        <f t="shared" si="3"/>
        <v>0</v>
      </c>
      <c r="M12" s="137"/>
      <c r="N12" s="136">
        <f t="shared" si="1"/>
        <v>0</v>
      </c>
      <c r="O12" s="136">
        <f t="shared" si="2"/>
        <v>0</v>
      </c>
    </row>
    <row r="13" spans="1:15" ht="19.5" customHeight="1">
      <c r="A13" s="135" t="s">
        <v>111</v>
      </c>
      <c r="B13" s="136"/>
      <c r="C13" s="136"/>
      <c r="D13" s="136"/>
      <c r="E13" s="136">
        <f t="shared" si="0"/>
        <v>0</v>
      </c>
      <c r="F13" s="137"/>
      <c r="G13" s="138">
        <v>0.2</v>
      </c>
      <c r="H13" s="137"/>
      <c r="I13" s="136"/>
      <c r="J13" s="136"/>
      <c r="K13" s="136">
        <f t="shared" si="4"/>
        <v>0</v>
      </c>
      <c r="L13" s="136">
        <f t="shared" si="3"/>
        <v>0</v>
      </c>
      <c r="M13" s="137"/>
      <c r="N13" s="136">
        <f t="shared" si="1"/>
        <v>0</v>
      </c>
      <c r="O13" s="136">
        <f t="shared" si="2"/>
        <v>0</v>
      </c>
    </row>
    <row r="14" spans="1:15" ht="19.5" customHeight="1">
      <c r="A14" s="135" t="s">
        <v>112</v>
      </c>
      <c r="B14" s="136"/>
      <c r="C14" s="136"/>
      <c r="D14" s="136"/>
      <c r="E14" s="136">
        <f t="shared" si="0"/>
        <v>0</v>
      </c>
      <c r="F14" s="137"/>
      <c r="G14" s="138">
        <v>0.2</v>
      </c>
      <c r="H14" s="137"/>
      <c r="I14" s="136"/>
      <c r="J14" s="136"/>
      <c r="K14" s="136">
        <f t="shared" si="4"/>
        <v>0</v>
      </c>
      <c r="L14" s="136">
        <f t="shared" si="3"/>
        <v>0</v>
      </c>
      <c r="M14" s="137"/>
      <c r="N14" s="136">
        <f t="shared" si="1"/>
        <v>0</v>
      </c>
      <c r="O14" s="136">
        <f t="shared" si="2"/>
        <v>0</v>
      </c>
    </row>
    <row r="15" spans="1:15" ht="19.5" customHeight="1">
      <c r="A15" s="135" t="s">
        <v>113</v>
      </c>
      <c r="B15" s="136"/>
      <c r="C15" s="136"/>
      <c r="D15" s="136"/>
      <c r="E15" s="136">
        <f t="shared" si="0"/>
        <v>0</v>
      </c>
      <c r="F15" s="137"/>
      <c r="G15" s="138">
        <v>0.2</v>
      </c>
      <c r="H15" s="137"/>
      <c r="I15" s="136"/>
      <c r="J15" s="136"/>
      <c r="K15" s="136">
        <f t="shared" si="4"/>
        <v>0</v>
      </c>
      <c r="L15" s="136">
        <f t="shared" si="3"/>
        <v>0</v>
      </c>
      <c r="M15" s="137"/>
      <c r="N15" s="136">
        <f t="shared" si="1"/>
        <v>0</v>
      </c>
      <c r="O15" s="136">
        <f t="shared" si="2"/>
        <v>0</v>
      </c>
    </row>
    <row r="16" spans="1:15" ht="19.5" customHeight="1">
      <c r="A16" s="135" t="s">
        <v>114</v>
      </c>
      <c r="B16" s="136"/>
      <c r="C16" s="136"/>
      <c r="D16" s="136"/>
      <c r="E16" s="136">
        <f t="shared" si="0"/>
        <v>0</v>
      </c>
      <c r="F16" s="137"/>
      <c r="G16" s="138">
        <v>0.2</v>
      </c>
      <c r="H16" s="137"/>
      <c r="I16" s="136"/>
      <c r="J16" s="136"/>
      <c r="K16" s="136">
        <f t="shared" si="4"/>
        <v>0</v>
      </c>
      <c r="L16" s="136">
        <f t="shared" si="3"/>
        <v>0</v>
      </c>
      <c r="M16" s="137"/>
      <c r="N16" s="136">
        <f t="shared" si="1"/>
        <v>0</v>
      </c>
      <c r="O16" s="136">
        <f t="shared" si="2"/>
        <v>0</v>
      </c>
    </row>
    <row r="17" spans="1:15" ht="19.5" customHeight="1">
      <c r="A17" s="135" t="s">
        <v>48</v>
      </c>
      <c r="B17" s="136"/>
      <c r="C17" s="136"/>
      <c r="D17" s="136"/>
      <c r="E17" s="136">
        <f t="shared" si="0"/>
        <v>0</v>
      </c>
      <c r="F17" s="137"/>
      <c r="G17" s="138">
        <v>0.30000000000000004</v>
      </c>
      <c r="H17" s="137"/>
      <c r="I17" s="136"/>
      <c r="J17" s="136"/>
      <c r="K17" s="136">
        <f t="shared" si="4"/>
        <v>0</v>
      </c>
      <c r="L17" s="136">
        <f t="shared" si="3"/>
        <v>0</v>
      </c>
      <c r="M17" s="137"/>
      <c r="N17" s="136">
        <f t="shared" si="1"/>
        <v>0</v>
      </c>
      <c r="O17" s="136">
        <f t="shared" si="2"/>
        <v>0</v>
      </c>
    </row>
    <row r="18" spans="1:15" ht="19.5" customHeight="1">
      <c r="A18" s="135" t="s">
        <v>115</v>
      </c>
      <c r="B18" s="136"/>
      <c r="C18" s="136"/>
      <c r="D18" s="136"/>
      <c r="E18" s="136">
        <f t="shared" si="0"/>
        <v>0</v>
      </c>
      <c r="F18" s="137"/>
      <c r="G18" s="138">
        <v>0.2</v>
      </c>
      <c r="H18" s="137"/>
      <c r="I18" s="136"/>
      <c r="J18" s="136"/>
      <c r="K18" s="136">
        <f t="shared" si="4"/>
        <v>0</v>
      </c>
      <c r="L18" s="136">
        <f t="shared" si="3"/>
        <v>0</v>
      </c>
      <c r="M18" s="137"/>
      <c r="N18" s="136">
        <f t="shared" si="1"/>
        <v>0</v>
      </c>
      <c r="O18" s="136">
        <f t="shared" si="2"/>
        <v>0</v>
      </c>
    </row>
    <row r="19" spans="1:15" ht="19.5" customHeight="1">
      <c r="A19" s="135" t="s">
        <v>49</v>
      </c>
      <c r="B19" s="136"/>
      <c r="C19" s="136"/>
      <c r="D19" s="136"/>
      <c r="E19" s="136">
        <f t="shared" si="0"/>
        <v>0</v>
      </c>
      <c r="F19" s="137"/>
      <c r="G19" s="138">
        <v>0.30000000000000004</v>
      </c>
      <c r="H19" s="137"/>
      <c r="I19" s="136"/>
      <c r="J19" s="136"/>
      <c r="K19" s="136">
        <f t="shared" si="4"/>
        <v>0</v>
      </c>
      <c r="L19" s="136">
        <f t="shared" si="3"/>
        <v>0</v>
      </c>
      <c r="M19" s="137"/>
      <c r="N19" s="136">
        <f t="shared" si="1"/>
        <v>0</v>
      </c>
      <c r="O19" s="136">
        <f t="shared" si="2"/>
        <v>0</v>
      </c>
    </row>
    <row r="20" spans="1:15" ht="19.5" customHeight="1">
      <c r="A20" s="135" t="s">
        <v>116</v>
      </c>
      <c r="B20" s="136"/>
      <c r="C20" s="136"/>
      <c r="D20" s="136"/>
      <c r="E20" s="136">
        <f t="shared" si="0"/>
        <v>0</v>
      </c>
      <c r="F20" s="137"/>
      <c r="G20" s="138"/>
      <c r="H20" s="137"/>
      <c r="I20" s="136"/>
      <c r="J20" s="136"/>
      <c r="K20" s="136">
        <f t="shared" si="4"/>
        <v>0</v>
      </c>
      <c r="L20" s="136">
        <f t="shared" si="3"/>
        <v>0</v>
      </c>
      <c r="M20" s="137"/>
      <c r="N20" s="136">
        <f t="shared" si="1"/>
        <v>0</v>
      </c>
      <c r="O20" s="136">
        <f t="shared" si="2"/>
        <v>0</v>
      </c>
    </row>
    <row r="21" spans="1:15" ht="19.5" customHeight="1">
      <c r="A21" s="135" t="s">
        <v>116</v>
      </c>
      <c r="B21" s="136"/>
      <c r="C21" s="136"/>
      <c r="D21" s="136"/>
      <c r="E21" s="136">
        <f t="shared" si="0"/>
        <v>0</v>
      </c>
      <c r="F21" s="139"/>
      <c r="G21" s="138"/>
      <c r="H21" s="140"/>
      <c r="I21" s="136"/>
      <c r="J21" s="136"/>
      <c r="K21" s="136">
        <f t="shared" si="4"/>
        <v>0</v>
      </c>
      <c r="L21" s="136">
        <f>+I21-J21+K21</f>
        <v>0</v>
      </c>
      <c r="M21" s="141"/>
      <c r="N21" s="136">
        <f t="shared" si="1"/>
        <v>0</v>
      </c>
      <c r="O21" s="136">
        <f t="shared" si="2"/>
        <v>0</v>
      </c>
    </row>
    <row r="22" spans="1:15" ht="16.5" customHeight="1">
      <c r="A22" s="142"/>
      <c r="B22" s="143"/>
      <c r="C22" s="144"/>
      <c r="D22" s="144"/>
      <c r="E22" s="144"/>
      <c r="F22" s="145"/>
      <c r="G22" s="146"/>
      <c r="H22" s="146"/>
      <c r="I22" s="147"/>
      <c r="J22" s="147"/>
      <c r="K22" s="147"/>
      <c r="L22" s="147"/>
      <c r="M22" s="148"/>
      <c r="N22" s="147"/>
      <c r="O22" s="147"/>
    </row>
    <row r="23" spans="1:15" ht="28.5" customHeight="1">
      <c r="A23" s="149" t="s">
        <v>117</v>
      </c>
      <c r="B23" s="150">
        <f>SUM(B9:B22)</f>
        <v>0</v>
      </c>
      <c r="C23" s="150">
        <f>SUM(C9:C22)</f>
        <v>0</v>
      </c>
      <c r="D23" s="150">
        <f>SUM(D9:D22)</f>
        <v>0</v>
      </c>
      <c r="E23" s="150">
        <f>SUM(E9:E22)</f>
        <v>0</v>
      </c>
      <c r="F23" s="151"/>
      <c r="G23" s="146"/>
      <c r="H23" s="152"/>
      <c r="I23" s="153">
        <f>SUM(I9:I21)</f>
        <v>0</v>
      </c>
      <c r="J23" s="153">
        <f>SUM(J9:J21)</f>
        <v>0</v>
      </c>
      <c r="K23" s="153">
        <f>SUM(K9:K21)</f>
        <v>0</v>
      </c>
      <c r="L23" s="153">
        <f>SUM(L9:L21)</f>
        <v>0</v>
      </c>
      <c r="M23" s="141"/>
      <c r="N23" s="153">
        <f>SUM(N9:N22)</f>
        <v>0</v>
      </c>
      <c r="O23" s="153">
        <f>SUM(O9:O22)</f>
        <v>0</v>
      </c>
    </row>
    <row r="24" spans="1:15" ht="12.75">
      <c r="A24" s="146"/>
      <c r="B24" s="145"/>
      <c r="C24" s="145"/>
      <c r="D24" s="145"/>
      <c r="E24" s="145"/>
      <c r="F24" s="145"/>
      <c r="G24" s="146"/>
      <c r="H24" s="146"/>
      <c r="I24" s="145"/>
      <c r="J24" s="145"/>
      <c r="K24" s="145"/>
      <c r="L24" s="145"/>
      <c r="M24" s="145"/>
      <c r="N24" s="145"/>
      <c r="O24" s="145"/>
    </row>
    <row r="25" spans="1:15" ht="12.75">
      <c r="A25" s="146"/>
      <c r="B25" s="145"/>
      <c r="C25" s="145"/>
      <c r="D25" s="145"/>
      <c r="E25" s="145"/>
      <c r="F25" s="145"/>
      <c r="G25" s="146"/>
      <c r="H25" s="146"/>
      <c r="I25" s="145"/>
      <c r="J25" s="145"/>
      <c r="K25" s="145"/>
      <c r="L25" s="145"/>
      <c r="M25" s="145"/>
      <c r="N25" s="145"/>
      <c r="O25" s="145"/>
    </row>
    <row r="26" spans="1:15" ht="12.75">
      <c r="A26" s="146"/>
      <c r="B26" s="145"/>
      <c r="C26" s="145"/>
      <c r="D26" s="145"/>
      <c r="E26" s="145"/>
      <c r="F26" s="145"/>
      <c r="G26" s="146"/>
      <c r="H26" s="146"/>
      <c r="I26" s="145"/>
      <c r="J26" s="145"/>
      <c r="K26" s="145"/>
      <c r="L26" s="145"/>
      <c r="M26" s="145"/>
      <c r="N26" s="145"/>
      <c r="O26" s="145"/>
    </row>
    <row r="27" spans="1:15" ht="20.25">
      <c r="A27" s="146"/>
      <c r="O27" s="154"/>
    </row>
    <row r="28" ht="12.75">
      <c r="A28" s="146"/>
    </row>
    <row r="29" ht="12.75">
      <c r="A29" s="146"/>
    </row>
    <row r="30" ht="12.75">
      <c r="A30" s="146"/>
    </row>
    <row r="31" spans="1:5" ht="12.75">
      <c r="A31" s="146"/>
      <c r="E31" s="155"/>
    </row>
    <row r="32" ht="12.75">
      <c r="A32" s="146"/>
    </row>
    <row r="33" ht="12.75">
      <c r="A33" s="146"/>
    </row>
    <row r="34" spans="1:15" ht="20.25">
      <c r="A34" s="146"/>
      <c r="O34" s="154"/>
    </row>
    <row r="35" ht="12.75">
      <c r="A35" s="146"/>
    </row>
    <row r="36" ht="12.75">
      <c r="A36" s="146"/>
    </row>
  </sheetData>
  <sheetProtection selectLockedCells="1" selectUnlockedCells="1"/>
  <mergeCells count="7">
    <mergeCell ref="N7:O7"/>
    <mergeCell ref="A1:E1"/>
    <mergeCell ref="A2:E2"/>
    <mergeCell ref="A3:E3"/>
    <mergeCell ref="A5:E5"/>
    <mergeCell ref="B7:E7"/>
    <mergeCell ref="I7:L7"/>
  </mergeCells>
  <printOptions gridLines="1"/>
  <pageMargins left="0.35433070866141736" right="0.35433070866141736" top="0.5511811023622047" bottom="0.5511811023622047" header="0.4330708661417323" footer="0.4330708661417323"/>
  <pageSetup horizontalDpi="300" verticalDpi="300" orientation="landscape" paperSize="5" scale="11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2" width="11.421875" style="0" customWidth="1"/>
    <col min="3" max="3" width="16.28125" style="0" customWidth="1"/>
    <col min="4" max="4" width="24.140625" style="0" customWidth="1"/>
    <col min="5" max="5" width="17.28125" style="0" customWidth="1"/>
    <col min="6" max="6" width="5.28125" style="0" hidden="1" customWidth="1"/>
    <col min="7" max="7" width="17.140625" style="0" customWidth="1"/>
    <col min="8" max="8" width="5.00390625" style="0" hidden="1" customWidth="1"/>
    <col min="9" max="9" width="6.421875" style="0" customWidth="1"/>
    <col min="10" max="10" width="19.140625" style="0" customWidth="1"/>
    <col min="11" max="11" width="11.421875" style="0" customWidth="1"/>
    <col min="12" max="12" width="1.421875" style="0" customWidth="1"/>
    <col min="13" max="13" width="12.7109375" style="0" customWidth="1"/>
  </cols>
  <sheetData>
    <row r="1" spans="1:9" ht="18" customHeight="1">
      <c r="A1" s="433" t="s">
        <v>621</v>
      </c>
      <c r="B1" s="433"/>
      <c r="C1" s="433"/>
      <c r="D1" s="433"/>
      <c r="E1" s="433"/>
      <c r="F1" s="433"/>
      <c r="G1" s="433"/>
      <c r="H1" s="433"/>
      <c r="I1" s="433"/>
    </row>
    <row r="2" ht="13.5" thickBot="1"/>
    <row r="3" spans="1:9" ht="16.5" thickBot="1">
      <c r="A3" s="216" t="s">
        <v>148</v>
      </c>
      <c r="B3" s="217"/>
      <c r="C3" s="217"/>
      <c r="D3" s="217"/>
      <c r="E3" s="217"/>
      <c r="F3" s="217"/>
      <c r="G3" s="217"/>
      <c r="H3" s="217"/>
      <c r="I3" s="218"/>
    </row>
    <row r="4" spans="1:9" ht="15.75">
      <c r="A4" s="219" t="s">
        <v>149</v>
      </c>
      <c r="B4" s="220"/>
      <c r="C4" s="220"/>
      <c r="D4" s="220"/>
      <c r="E4" s="220"/>
      <c r="F4" s="220"/>
      <c r="G4" s="220"/>
      <c r="H4" s="220"/>
      <c r="I4" s="221"/>
    </row>
    <row r="5" spans="1:9" ht="15.75">
      <c r="A5" s="222" t="s">
        <v>150</v>
      </c>
      <c r="B5" s="223"/>
      <c r="C5" s="223"/>
      <c r="D5" s="223"/>
      <c r="E5" s="223"/>
      <c r="F5" s="223"/>
      <c r="G5" s="223"/>
      <c r="H5" s="223"/>
      <c r="I5" s="224"/>
    </row>
    <row r="6" spans="1:9" ht="15.75">
      <c r="A6" s="225" t="s">
        <v>151</v>
      </c>
      <c r="B6" s="226"/>
      <c r="C6" s="226"/>
      <c r="D6" s="223"/>
      <c r="E6" s="223"/>
      <c r="F6" s="223"/>
      <c r="G6" s="223"/>
      <c r="H6" s="223"/>
      <c r="I6" s="224"/>
    </row>
    <row r="7" spans="1:9" ht="16.5" thickBot="1">
      <c r="A7" s="222"/>
      <c r="B7" s="223"/>
      <c r="C7" s="223"/>
      <c r="D7" s="223"/>
      <c r="E7" s="223"/>
      <c r="F7" s="223"/>
      <c r="G7" s="223"/>
      <c r="H7" s="223"/>
      <c r="I7" s="224"/>
    </row>
    <row r="8" spans="1:9" ht="16.5" thickBot="1">
      <c r="A8" s="222" t="s">
        <v>355</v>
      </c>
      <c r="B8" s="223"/>
      <c r="C8" s="223"/>
      <c r="D8" s="223"/>
      <c r="E8" s="223"/>
      <c r="F8" s="223"/>
      <c r="G8" s="227">
        <f>'Revenus EFG'!G20+'Revenus EFG'!G31</f>
        <v>0</v>
      </c>
      <c r="H8" s="228" t="s">
        <v>152</v>
      </c>
      <c r="I8" s="229" t="s">
        <v>153</v>
      </c>
    </row>
    <row r="9" spans="1:9" ht="15.75">
      <c r="A9" s="222" t="s">
        <v>154</v>
      </c>
      <c r="B9" s="223"/>
      <c r="C9" s="223"/>
      <c r="D9" s="223"/>
      <c r="E9" s="223"/>
      <c r="F9" s="223"/>
      <c r="G9" s="223"/>
      <c r="H9" s="223"/>
      <c r="I9" s="230"/>
    </row>
    <row r="10" spans="1:9" ht="16.5" thickBot="1">
      <c r="A10" s="231" t="s">
        <v>613</v>
      </c>
      <c r="B10" s="232"/>
      <c r="C10" s="232"/>
      <c r="D10" s="232"/>
      <c r="E10" s="232"/>
      <c r="F10" s="232"/>
      <c r="G10" s="223"/>
      <c r="H10" s="232"/>
      <c r="I10" s="233"/>
    </row>
    <row r="11" spans="1:9" ht="16.5" thickBot="1">
      <c r="A11" s="225" t="s">
        <v>580</v>
      </c>
      <c r="B11" s="226"/>
      <c r="C11" s="226"/>
      <c r="D11" s="223"/>
      <c r="E11" s="227">
        <f>'Revenus EFG'!G17</f>
        <v>0</v>
      </c>
      <c r="F11" s="228" t="s">
        <v>152</v>
      </c>
      <c r="G11" s="223"/>
      <c r="H11" s="223"/>
      <c r="I11" s="229" t="s">
        <v>155</v>
      </c>
    </row>
    <row r="12" spans="1:9" ht="16.5" thickBot="1">
      <c r="A12" s="234" t="s">
        <v>156</v>
      </c>
      <c r="B12" s="232"/>
      <c r="C12" s="232"/>
      <c r="D12" s="232"/>
      <c r="E12" s="232"/>
      <c r="F12" s="232"/>
      <c r="G12" s="223"/>
      <c r="H12" s="232"/>
      <c r="I12" s="233"/>
    </row>
    <row r="13" spans="1:9" ht="16.5" thickBot="1">
      <c r="A13" s="225" t="s">
        <v>157</v>
      </c>
      <c r="B13" s="223"/>
      <c r="C13" s="223"/>
      <c r="D13" s="356"/>
      <c r="E13" s="223"/>
      <c r="F13" s="223"/>
      <c r="G13" s="357">
        <f>'Revenus EFG'!G38</f>
        <v>0</v>
      </c>
      <c r="H13" s="228" t="s">
        <v>152</v>
      </c>
      <c r="I13" s="229" t="s">
        <v>158</v>
      </c>
    </row>
    <row r="14" spans="1:9" ht="16.5" thickBot="1">
      <c r="A14" s="234" t="s">
        <v>159</v>
      </c>
      <c r="B14" s="232"/>
      <c r="C14" s="232"/>
      <c r="D14" s="232"/>
      <c r="E14" s="232"/>
      <c r="F14" s="232"/>
      <c r="G14" s="223"/>
      <c r="H14" s="232"/>
      <c r="I14" s="233"/>
    </row>
    <row r="15" spans="1:9" ht="16.5" thickBot="1">
      <c r="A15" s="225" t="s">
        <v>160</v>
      </c>
      <c r="B15" s="223"/>
      <c r="C15" s="223"/>
      <c r="D15" s="223"/>
      <c r="E15" s="223"/>
      <c r="F15" s="223"/>
      <c r="G15" s="227">
        <f>'Revenus EFG'!G46-G13</f>
        <v>0</v>
      </c>
      <c r="H15" s="228" t="s">
        <v>152</v>
      </c>
      <c r="I15" s="229" t="s">
        <v>161</v>
      </c>
    </row>
    <row r="16" spans="1:9" ht="15.75">
      <c r="A16" s="235" t="s">
        <v>162</v>
      </c>
      <c r="B16" s="223"/>
      <c r="C16" s="223"/>
      <c r="D16" s="223"/>
      <c r="E16" s="223"/>
      <c r="F16" s="223"/>
      <c r="G16" s="223"/>
      <c r="H16" s="223"/>
      <c r="I16" s="230"/>
    </row>
    <row r="17" spans="1:9" ht="16.5" thickBot="1">
      <c r="A17" s="234" t="s">
        <v>163</v>
      </c>
      <c r="B17" s="232"/>
      <c r="C17" s="232"/>
      <c r="D17" s="232"/>
      <c r="E17" s="232"/>
      <c r="F17" s="232"/>
      <c r="G17" s="223"/>
      <c r="H17" s="232"/>
      <c r="I17" s="233"/>
    </row>
    <row r="18" spans="1:9" ht="16.5" thickBot="1">
      <c r="A18" s="225" t="s">
        <v>164</v>
      </c>
      <c r="B18" s="223"/>
      <c r="C18" s="223"/>
      <c r="D18" s="223"/>
      <c r="E18" s="223"/>
      <c r="F18" s="223"/>
      <c r="G18" s="290">
        <f>SUM(G8:G17)</f>
        <v>0</v>
      </c>
      <c r="H18" s="228" t="s">
        <v>152</v>
      </c>
      <c r="I18" s="229" t="s">
        <v>165</v>
      </c>
    </row>
    <row r="19" spans="1:9" ht="15.75">
      <c r="A19" s="234" t="s">
        <v>166</v>
      </c>
      <c r="B19" s="232"/>
      <c r="C19" s="232"/>
      <c r="D19" s="232"/>
      <c r="E19" s="232"/>
      <c r="F19" s="232"/>
      <c r="G19" s="232"/>
      <c r="H19" s="232"/>
      <c r="I19" s="236"/>
    </row>
    <row r="20" spans="1:9" ht="16.5" thickBot="1">
      <c r="A20" s="237"/>
      <c r="B20" s="238"/>
      <c r="C20" s="238"/>
      <c r="D20" s="238"/>
      <c r="E20" s="238"/>
      <c r="F20" s="238"/>
      <c r="G20" s="238"/>
      <c r="H20" s="238"/>
      <c r="I20" s="239"/>
    </row>
    <row r="21" spans="1:9" ht="16.5" thickBot="1">
      <c r="A21" s="219" t="s">
        <v>167</v>
      </c>
      <c r="B21" s="220"/>
      <c r="C21" s="220"/>
      <c r="D21" s="220"/>
      <c r="E21" s="220"/>
      <c r="F21" s="220"/>
      <c r="G21" s="220"/>
      <c r="H21" s="220"/>
      <c r="I21" s="221"/>
    </row>
    <row r="22" spans="1:9" ht="16.5" thickBot="1">
      <c r="A22" s="222" t="s">
        <v>168</v>
      </c>
      <c r="B22" s="240"/>
      <c r="C22" s="240"/>
      <c r="D22" s="240"/>
      <c r="E22" s="291">
        <f>'Dépenses HIJKLMN'!G19+'Dépenses HIJKLMN'!G27+'Dépenses HIJKLMN'!G71</f>
        <v>0</v>
      </c>
      <c r="F22" s="228" t="s">
        <v>152</v>
      </c>
      <c r="G22" s="240"/>
      <c r="H22" s="223"/>
      <c r="I22" s="229" t="s">
        <v>169</v>
      </c>
    </row>
    <row r="23" spans="1:9" ht="15.75">
      <c r="A23" s="235" t="s">
        <v>353</v>
      </c>
      <c r="B23" s="223"/>
      <c r="C23" s="223"/>
      <c r="D23" s="223"/>
      <c r="E23" s="292"/>
      <c r="F23" s="223"/>
      <c r="G23" s="223"/>
      <c r="H23" s="223"/>
      <c r="I23" s="229"/>
    </row>
    <row r="24" spans="1:9" ht="16.5" thickBot="1">
      <c r="A24" s="234" t="s">
        <v>354</v>
      </c>
      <c r="B24" s="232"/>
      <c r="C24" s="232"/>
      <c r="D24" s="232"/>
      <c r="E24" s="293"/>
      <c r="F24" s="232"/>
      <c r="G24" s="232"/>
      <c r="H24" s="232"/>
      <c r="I24" s="241"/>
    </row>
    <row r="25" spans="1:9" ht="16.5" hidden="1" thickBot="1">
      <c r="A25" s="222" t="s">
        <v>170</v>
      </c>
      <c r="B25" s="240"/>
      <c r="C25" s="240"/>
      <c r="D25" s="240"/>
      <c r="E25" s="294">
        <f>'Remb dettes L.T. O'!E18</f>
        <v>0</v>
      </c>
      <c r="F25" s="228" t="s">
        <v>152</v>
      </c>
      <c r="G25" s="240"/>
      <c r="H25" s="223"/>
      <c r="I25" s="229" t="s">
        <v>171</v>
      </c>
    </row>
    <row r="26" spans="1:9" ht="16.5" hidden="1" thickBot="1">
      <c r="A26" s="234" t="s">
        <v>172</v>
      </c>
      <c r="B26" s="232"/>
      <c r="C26" s="232"/>
      <c r="D26" s="232"/>
      <c r="E26" s="293"/>
      <c r="F26" s="232"/>
      <c r="G26" s="232"/>
      <c r="H26" s="232"/>
      <c r="I26" s="241"/>
    </row>
    <row r="27" spans="1:9" ht="16.5" thickBot="1">
      <c r="A27" s="235" t="s">
        <v>173</v>
      </c>
      <c r="B27" s="223"/>
      <c r="C27" s="223"/>
      <c r="D27" s="223"/>
      <c r="E27" s="370">
        <f>'Dépenses HIJKLMN'!G83+SUM('Dépenses HIJKLMN'!G96:G97)</f>
        <v>0</v>
      </c>
      <c r="F27" s="228" t="s">
        <v>152</v>
      </c>
      <c r="G27" s="240"/>
      <c r="H27" s="223"/>
      <c r="I27" s="229" t="s">
        <v>174</v>
      </c>
    </row>
    <row r="28" spans="1:9" ht="16.5" thickBot="1">
      <c r="A28" s="235"/>
      <c r="B28" s="223"/>
      <c r="C28" s="223"/>
      <c r="D28" s="223"/>
      <c r="E28" s="292"/>
      <c r="F28" s="228"/>
      <c r="G28" s="240"/>
      <c r="H28" s="223"/>
      <c r="I28" s="229"/>
    </row>
    <row r="29" spans="1:9" ht="16.5" thickBot="1">
      <c r="A29" s="235" t="s">
        <v>176</v>
      </c>
      <c r="B29" s="223"/>
      <c r="C29" s="223"/>
      <c r="D29" s="223"/>
      <c r="E29" s="291">
        <f>'Dépenses HIJKLMN'!G56</f>
        <v>0</v>
      </c>
      <c r="F29" s="228" t="s">
        <v>152</v>
      </c>
      <c r="G29" s="240"/>
      <c r="H29" s="223"/>
      <c r="I29" s="229" t="s">
        <v>177</v>
      </c>
    </row>
    <row r="30" spans="1:9" ht="16.5" thickBot="1">
      <c r="A30" s="234" t="s">
        <v>175</v>
      </c>
      <c r="B30" s="232"/>
      <c r="C30" s="232"/>
      <c r="D30" s="232"/>
      <c r="E30" s="293"/>
      <c r="F30" s="232"/>
      <c r="G30" s="232"/>
      <c r="H30" s="232"/>
      <c r="I30" s="242"/>
    </row>
    <row r="31" spans="1:9" ht="16.5" thickBot="1">
      <c r="A31" s="222" t="s">
        <v>607</v>
      </c>
      <c r="B31" s="240"/>
      <c r="C31" s="240"/>
      <c r="D31" s="240"/>
      <c r="E31" s="370">
        <f>'Dépenses HIJKLMN'!G75+'Dépenses HIJKLMN'!G88</f>
        <v>0</v>
      </c>
      <c r="F31" s="228" t="s">
        <v>152</v>
      </c>
      <c r="G31" s="240"/>
      <c r="H31" s="223"/>
      <c r="I31" s="229" t="s">
        <v>178</v>
      </c>
    </row>
    <row r="32" spans="1:9" ht="16.5" thickBot="1">
      <c r="A32" s="234" t="s">
        <v>608</v>
      </c>
      <c r="B32" s="232"/>
      <c r="C32" s="232"/>
      <c r="D32" s="232"/>
      <c r="E32" s="293"/>
      <c r="F32" s="232"/>
      <c r="G32" s="232"/>
      <c r="H32" s="232"/>
      <c r="I32" s="241"/>
    </row>
    <row r="33" spans="1:9" ht="16.5" thickBot="1">
      <c r="A33" s="222" t="s">
        <v>179</v>
      </c>
      <c r="B33" s="240"/>
      <c r="C33" s="240"/>
      <c r="D33" s="240"/>
      <c r="E33" s="370">
        <f>'Dépenses HIJKLMN'!G76+'Dépenses HIJKLMN'!G78+'Dépenses HIJKLMN'!G89+'Dépenses HIJKLMN'!G91</f>
        <v>0</v>
      </c>
      <c r="F33" s="228" t="s">
        <v>152</v>
      </c>
      <c r="G33" s="240"/>
      <c r="H33" s="223"/>
      <c r="I33" s="229" t="s">
        <v>180</v>
      </c>
    </row>
    <row r="34" spans="1:9" ht="16.5" thickBot="1">
      <c r="A34" s="234" t="s">
        <v>181</v>
      </c>
      <c r="B34" s="232"/>
      <c r="C34" s="232"/>
      <c r="D34" s="232"/>
      <c r="E34" s="293"/>
      <c r="F34" s="232"/>
      <c r="G34" s="232"/>
      <c r="H34" s="232"/>
      <c r="I34" s="241"/>
    </row>
    <row r="35" spans="1:9" ht="16.5" thickBot="1">
      <c r="A35" s="436" t="s">
        <v>583</v>
      </c>
      <c r="B35" s="437"/>
      <c r="C35" s="437"/>
      <c r="D35" s="438"/>
      <c r="E35" s="370">
        <f>'Dépenses HIJKLMN'!G74</f>
        <v>0</v>
      </c>
      <c r="F35" s="228" t="s">
        <v>152</v>
      </c>
      <c r="G35" s="240"/>
      <c r="H35" s="223"/>
      <c r="I35" s="229" t="s">
        <v>182</v>
      </c>
    </row>
    <row r="36" spans="1:9" ht="16.5" thickBot="1">
      <c r="A36" s="234" t="s">
        <v>183</v>
      </c>
      <c r="B36" s="232"/>
      <c r="C36" s="232"/>
      <c r="D36" s="232"/>
      <c r="E36" s="293"/>
      <c r="F36" s="232"/>
      <c r="G36" s="232"/>
      <c r="H36" s="232"/>
      <c r="I36" s="241"/>
    </row>
    <row r="37" spans="1:9" ht="16.5" thickBot="1">
      <c r="A37" s="222" t="s">
        <v>581</v>
      </c>
      <c r="B37" s="240"/>
      <c r="C37" s="240"/>
      <c r="D37" s="240"/>
      <c r="E37" s="370">
        <f>'Dépenses HIJKLMN'!G77+'Dépenses HIJKLMN'!G90</f>
        <v>0</v>
      </c>
      <c r="F37" s="228" t="s">
        <v>152</v>
      </c>
      <c r="G37" s="240"/>
      <c r="H37" s="223"/>
      <c r="I37" s="229" t="s">
        <v>184</v>
      </c>
    </row>
    <row r="38" spans="1:9" ht="16.5" thickBot="1">
      <c r="A38" s="434" t="s">
        <v>582</v>
      </c>
      <c r="B38" s="435"/>
      <c r="C38" s="435"/>
      <c r="D38" s="435"/>
      <c r="E38" s="435"/>
      <c r="F38" s="435"/>
      <c r="G38" s="435"/>
      <c r="H38" s="232"/>
      <c r="I38" s="241"/>
    </row>
    <row r="39" spans="1:9" ht="16.5" thickBot="1">
      <c r="A39" s="222" t="s">
        <v>584</v>
      </c>
      <c r="B39" s="240"/>
      <c r="C39" s="240"/>
      <c r="D39" s="240"/>
      <c r="E39" s="370">
        <f>'Dépenses HIJKLMN'!G81+'Dépenses HIJKLMN'!G94</f>
        <v>0</v>
      </c>
      <c r="F39" s="228" t="s">
        <v>152</v>
      </c>
      <c r="G39" s="240"/>
      <c r="H39" s="223"/>
      <c r="I39" s="229" t="s">
        <v>185</v>
      </c>
    </row>
    <row r="40" spans="1:9" ht="16.5" thickBot="1">
      <c r="A40" s="434" t="s">
        <v>585</v>
      </c>
      <c r="B40" s="435"/>
      <c r="C40" s="435"/>
      <c r="D40" s="435"/>
      <c r="E40" s="435"/>
      <c r="F40" s="435"/>
      <c r="G40" s="435"/>
      <c r="H40" s="435"/>
      <c r="I40" s="439"/>
    </row>
    <row r="41" spans="1:9" ht="16.5" thickBot="1">
      <c r="A41" s="222" t="s">
        <v>614</v>
      </c>
      <c r="B41" s="240"/>
      <c r="C41" s="240"/>
      <c r="D41" s="240"/>
      <c r="E41" s="370">
        <f>SUM('Dépenses HIJKLMN'!G79+'Dépenses HIJKLMN'!G80)+SUM('Dépenses HIJKLMN'!G92+'Dépenses HIJKLMN'!G93)</f>
        <v>0</v>
      </c>
      <c r="F41" s="228" t="s">
        <v>152</v>
      </c>
      <c r="G41" s="240"/>
      <c r="H41" s="223"/>
      <c r="I41" s="229" t="s">
        <v>186</v>
      </c>
    </row>
    <row r="42" spans="1:9" ht="16.5" thickBot="1">
      <c r="A42" s="234" t="s">
        <v>586</v>
      </c>
      <c r="B42" s="232"/>
      <c r="C42" s="232"/>
      <c r="D42" s="232"/>
      <c r="E42" s="293"/>
      <c r="F42" s="232"/>
      <c r="G42" s="232"/>
      <c r="H42" s="232"/>
      <c r="I42" s="241"/>
    </row>
    <row r="43" spans="1:9" ht="16.5" thickBot="1">
      <c r="A43" s="222" t="s">
        <v>187</v>
      </c>
      <c r="B43" s="240"/>
      <c r="C43" s="240"/>
      <c r="D43" s="240"/>
      <c r="E43" s="370">
        <f>'Dépenses HIJKLMN'!G82+'Dépenses HIJKLMN'!G95+'Dépenses HIJKLMN'!G98</f>
        <v>0</v>
      </c>
      <c r="F43" s="228" t="s">
        <v>152</v>
      </c>
      <c r="G43" s="240"/>
      <c r="H43" s="223"/>
      <c r="I43" s="229" t="s">
        <v>188</v>
      </c>
    </row>
    <row r="44" spans="1:9" ht="16.5" thickBot="1">
      <c r="A44" s="234" t="s">
        <v>587</v>
      </c>
      <c r="B44" s="232"/>
      <c r="C44" s="232"/>
      <c r="D44" s="232"/>
      <c r="E44" s="293"/>
      <c r="F44" s="232"/>
      <c r="G44" s="232"/>
      <c r="H44" s="232"/>
      <c r="I44" s="241"/>
    </row>
    <row r="45" spans="1:9" ht="16.5" thickBot="1">
      <c r="A45" s="222" t="s">
        <v>189</v>
      </c>
      <c r="B45" s="240"/>
      <c r="C45" s="240"/>
      <c r="D45" s="240"/>
      <c r="E45" s="370">
        <f>'Dépenses HIJKLMN'!G36+'Dépenses HIJKLMN'!G84</f>
        <v>0</v>
      </c>
      <c r="F45" s="228" t="s">
        <v>152</v>
      </c>
      <c r="G45" s="240"/>
      <c r="H45" s="223"/>
      <c r="I45" s="229" t="s">
        <v>190</v>
      </c>
    </row>
    <row r="46" spans="1:9" ht="15.75">
      <c r="A46" s="235" t="s">
        <v>191</v>
      </c>
      <c r="B46" s="223"/>
      <c r="C46" s="223"/>
      <c r="D46" s="223"/>
      <c r="E46" s="223"/>
      <c r="F46" s="223"/>
      <c r="G46" s="223"/>
      <c r="H46" s="223"/>
      <c r="I46" s="229"/>
    </row>
    <row r="47" spans="1:9" ht="16.5" thickBot="1">
      <c r="A47" s="234" t="s">
        <v>192</v>
      </c>
      <c r="B47" s="232"/>
      <c r="C47" s="232"/>
      <c r="D47" s="232"/>
      <c r="E47" s="232"/>
      <c r="F47" s="232"/>
      <c r="G47" s="232"/>
      <c r="H47" s="232"/>
      <c r="I47" s="241"/>
    </row>
    <row r="48" spans="1:9" ht="16.5" thickBot="1">
      <c r="A48" s="225" t="s">
        <v>193</v>
      </c>
      <c r="B48" s="223"/>
      <c r="C48" s="223"/>
      <c r="D48" s="223"/>
      <c r="E48" s="223"/>
      <c r="F48" s="223"/>
      <c r="G48" s="290">
        <f>SUM(E22:E47)</f>
        <v>0</v>
      </c>
      <c r="H48" s="228" t="s">
        <v>152</v>
      </c>
      <c r="I48" s="229" t="s">
        <v>194</v>
      </c>
    </row>
    <row r="49" spans="1:9" ht="15.75">
      <c r="A49" s="235" t="s">
        <v>542</v>
      </c>
      <c r="B49" s="223"/>
      <c r="C49" s="223"/>
      <c r="D49" s="223"/>
      <c r="E49" s="223"/>
      <c r="F49" s="223"/>
      <c r="G49" s="296"/>
      <c r="H49" s="223"/>
      <c r="I49" s="224"/>
    </row>
    <row r="50" spans="1:9" ht="13.5" thickBot="1">
      <c r="A50" s="243"/>
      <c r="B50" s="244"/>
      <c r="C50" s="244"/>
      <c r="D50" s="244"/>
      <c r="E50" s="244"/>
      <c r="F50" s="244"/>
      <c r="G50" s="244"/>
      <c r="H50" s="244"/>
      <c r="I50" s="245"/>
    </row>
    <row r="52" ht="14.25">
      <c r="S52" s="161"/>
    </row>
    <row r="53" ht="14.25">
      <c r="S53" s="161"/>
    </row>
    <row r="54" ht="14.25">
      <c r="S54" s="161"/>
    </row>
    <row r="55" ht="14.25">
      <c r="S55" s="161"/>
    </row>
    <row r="56" ht="14.25">
      <c r="S56" s="161"/>
    </row>
    <row r="57" ht="14.25">
      <c r="S57" s="161"/>
    </row>
    <row r="58" ht="14.25">
      <c r="S58" s="161"/>
    </row>
    <row r="59" ht="14.25">
      <c r="S59" s="161"/>
    </row>
    <row r="60" ht="14.25">
      <c r="S60" s="161"/>
    </row>
    <row r="61" ht="14.25">
      <c r="S61" s="161"/>
    </row>
    <row r="62" ht="14.25">
      <c r="S62" s="161"/>
    </row>
    <row r="63" ht="14.25">
      <c r="S63" s="161"/>
    </row>
    <row r="64" ht="14.25">
      <c r="S64" s="161"/>
    </row>
    <row r="65" ht="14.25">
      <c r="S65" s="161"/>
    </row>
    <row r="66" ht="14.25">
      <c r="S66" s="161"/>
    </row>
    <row r="67" ht="14.25">
      <c r="S67" s="161"/>
    </row>
    <row r="68" ht="14.25">
      <c r="S68" s="161"/>
    </row>
    <row r="69" ht="14.25">
      <c r="S69" s="161"/>
    </row>
    <row r="70" ht="14.25">
      <c r="S70" s="161"/>
    </row>
    <row r="71" ht="14.25">
      <c r="S71" s="161"/>
    </row>
    <row r="72" ht="14.25">
      <c r="S72" s="161"/>
    </row>
  </sheetData>
  <sheetProtection/>
  <mergeCells count="4">
    <mergeCell ref="A1:I1"/>
    <mergeCell ref="A38:G38"/>
    <mergeCell ref="A35:D35"/>
    <mergeCell ref="A40:I40"/>
  </mergeCells>
  <printOptions gridLines="1"/>
  <pageMargins left="0.31496062992125984" right="0.31496062992125984" top="0.31496062992125984" bottom="0.31496062992125984" header="0" footer="0"/>
  <pageSetup blackAndWhite="1" fitToHeight="1" fitToWidth="1"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00390625" style="0" customWidth="1"/>
    <col min="2" max="3" width="11.421875" style="0" customWidth="1"/>
    <col min="4" max="4" width="6.8515625" style="0" customWidth="1"/>
    <col min="5" max="5" width="9.421875" style="0" customWidth="1"/>
    <col min="6" max="6" width="13.7109375" style="0" customWidth="1"/>
    <col min="7" max="7" width="17.8515625" style="0" customWidth="1"/>
    <col min="8" max="8" width="18.00390625" style="0" customWidth="1"/>
    <col min="9" max="9" width="6.57421875" style="0" customWidth="1"/>
    <col min="10" max="10" width="11.421875" style="0" customWidth="1"/>
    <col min="11" max="11" width="5.00390625" style="0" customWidth="1"/>
    <col min="12" max="12" width="11.421875" style="0" customWidth="1"/>
    <col min="13" max="13" width="5.7109375" style="0" customWidth="1"/>
    <col min="14" max="14" width="43.421875" style="0" customWidth="1"/>
    <col min="15" max="15" width="73.57421875" style="16" customWidth="1"/>
    <col min="16" max="16" width="8.00390625" style="16" customWidth="1"/>
  </cols>
  <sheetData>
    <row r="1" spans="1:16" ht="21">
      <c r="A1" s="440" t="s">
        <v>589</v>
      </c>
      <c r="B1" s="440"/>
      <c r="C1" s="440"/>
      <c r="D1" s="440"/>
      <c r="E1" s="440"/>
      <c r="F1" s="440"/>
      <c r="G1" s="440"/>
      <c r="H1" s="440"/>
      <c r="K1" s="248" t="s">
        <v>258</v>
      </c>
      <c r="L1" s="273"/>
      <c r="O1"/>
      <c r="P1"/>
    </row>
    <row r="2" spans="1:16" ht="21">
      <c r="A2" s="274"/>
      <c r="B2" s="274"/>
      <c r="C2" s="274"/>
      <c r="K2" s="248"/>
      <c r="L2" s="269"/>
      <c r="O2"/>
      <c r="P2"/>
    </row>
    <row r="3" spans="1:16" ht="18.75">
      <c r="A3" s="441" t="s">
        <v>588</v>
      </c>
      <c r="B3" s="441"/>
      <c r="C3" s="441"/>
      <c r="D3" s="441"/>
      <c r="E3" s="441"/>
      <c r="F3" s="441"/>
      <c r="G3" s="441"/>
      <c r="H3" s="441"/>
      <c r="K3" s="248" t="s">
        <v>258</v>
      </c>
      <c r="L3" s="276" t="s">
        <v>259</v>
      </c>
      <c r="O3"/>
      <c r="P3"/>
    </row>
    <row r="4" spans="1:16" ht="15">
      <c r="A4" s="273"/>
      <c r="B4" s="273"/>
      <c r="C4" s="273"/>
      <c r="K4" s="248"/>
      <c r="L4" s="273"/>
      <c r="O4"/>
      <c r="P4"/>
    </row>
    <row r="5" spans="1:16" ht="15">
      <c r="A5" s="273" t="s">
        <v>260</v>
      </c>
      <c r="B5" s="273"/>
      <c r="C5" s="273"/>
      <c r="O5"/>
      <c r="P5"/>
    </row>
    <row r="6" spans="1:16" ht="15.75" thickBot="1">
      <c r="A6" s="273"/>
      <c r="B6" s="273"/>
      <c r="C6" s="273"/>
      <c r="O6"/>
      <c r="P6"/>
    </row>
    <row r="7" spans="1:16" ht="18.75" thickBot="1">
      <c r="A7" s="277" t="s">
        <v>350</v>
      </c>
      <c r="B7" s="277"/>
      <c r="C7" s="277"/>
      <c r="D7" s="277"/>
      <c r="E7" s="277"/>
      <c r="F7" s="277"/>
      <c r="G7" s="277"/>
      <c r="H7" s="277"/>
      <c r="I7" s="277"/>
      <c r="K7" s="278">
        <v>12</v>
      </c>
      <c r="L7" s="286">
        <f>SUM('Revenus EFG'!G6:G19)-L12</f>
        <v>0</v>
      </c>
      <c r="O7"/>
      <c r="P7"/>
    </row>
    <row r="8" spans="1:16" ht="18.75" thickBot="1">
      <c r="A8" t="s">
        <v>261</v>
      </c>
      <c r="I8" s="278" t="s">
        <v>262</v>
      </c>
      <c r="J8" s="285" t="s">
        <v>352</v>
      </c>
      <c r="O8"/>
      <c r="P8"/>
    </row>
    <row r="9" spans="1:16" ht="18.75" thickBot="1">
      <c r="A9" s="277" t="s">
        <v>263</v>
      </c>
      <c r="B9" s="277"/>
      <c r="K9" s="278">
        <v>13</v>
      </c>
      <c r="L9" s="286">
        <f>'Revenus EFG'!G34</f>
        <v>0</v>
      </c>
      <c r="O9"/>
      <c r="P9"/>
    </row>
    <row r="10" spans="1:16" ht="13.5" thickBot="1">
      <c r="A10" s="277" t="s">
        <v>264</v>
      </c>
      <c r="B10" s="277"/>
      <c r="O10"/>
      <c r="P10"/>
    </row>
    <row r="11" spans="1:16" ht="18.75" thickBot="1">
      <c r="A11" s="277" t="s">
        <v>590</v>
      </c>
      <c r="B11" s="277"/>
      <c r="I11" s="278" t="s">
        <v>265</v>
      </c>
      <c r="J11" s="285" t="s">
        <v>352</v>
      </c>
      <c r="O11"/>
      <c r="P11"/>
    </row>
    <row r="12" spans="1:16" ht="18.75" thickBot="1">
      <c r="A12" s="277" t="s">
        <v>266</v>
      </c>
      <c r="B12" s="277"/>
      <c r="K12" s="278">
        <v>14</v>
      </c>
      <c r="L12" s="298">
        <f>'Revenus EFG'!G7+SUM('Revenus EFG'!G16:G16)</f>
        <v>0</v>
      </c>
      <c r="O12"/>
      <c r="P12"/>
    </row>
    <row r="13" spans="1:16" ht="18.75" thickBot="1">
      <c r="A13" s="277" t="s">
        <v>267</v>
      </c>
      <c r="B13" s="277"/>
      <c r="K13" s="278">
        <v>15</v>
      </c>
      <c r="L13" s="298">
        <f>SUM('Revenus EFG'!G39:G41)</f>
        <v>0</v>
      </c>
      <c r="O13"/>
      <c r="P13"/>
    </row>
    <row r="14" spans="1:16" ht="13.5" thickBot="1">
      <c r="A14" s="277" t="s">
        <v>268</v>
      </c>
      <c r="B14" s="277"/>
      <c r="O14"/>
      <c r="P14"/>
    </row>
    <row r="15" spans="1:16" ht="18.75" thickBot="1">
      <c r="A15" t="s">
        <v>269</v>
      </c>
      <c r="I15" s="278" t="s">
        <v>270</v>
      </c>
      <c r="J15" s="298">
        <f>'Revenus EFG'!G39</f>
        <v>0</v>
      </c>
      <c r="O15"/>
      <c r="P15"/>
    </row>
    <row r="16" spans="1:16" ht="18.75" thickBot="1">
      <c r="A16" t="s">
        <v>271</v>
      </c>
      <c r="I16" s="278" t="s">
        <v>272</v>
      </c>
      <c r="J16" s="298">
        <f>'Revenus EFG'!G40</f>
        <v>0</v>
      </c>
      <c r="O16"/>
      <c r="P16"/>
    </row>
    <row r="17" spans="1:16" ht="18.75" thickBot="1">
      <c r="A17" t="s">
        <v>273</v>
      </c>
      <c r="I17" s="278" t="s">
        <v>274</v>
      </c>
      <c r="J17" s="298">
        <f>'Revenus EFG'!G41</f>
        <v>0</v>
      </c>
      <c r="O17"/>
      <c r="P17"/>
    </row>
    <row r="18" spans="1:12" s="356" customFormat="1" ht="18.75" thickBot="1">
      <c r="A18" s="356" t="s">
        <v>275</v>
      </c>
      <c r="K18" s="387">
        <v>16</v>
      </c>
      <c r="L18" s="388">
        <f>'Revenus EFG'!G44</f>
        <v>0</v>
      </c>
    </row>
    <row r="19" spans="1:16" ht="18.75" thickBot="1">
      <c r="A19" t="s">
        <v>276</v>
      </c>
      <c r="K19" s="278">
        <v>17</v>
      </c>
      <c r="L19" s="286">
        <f>'Revenus EFG'!G36</f>
        <v>0</v>
      </c>
      <c r="O19"/>
      <c r="P19"/>
    </row>
    <row r="20" spans="1:16" ht="18.75" thickBot="1">
      <c r="A20" t="s">
        <v>277</v>
      </c>
      <c r="K20" s="278">
        <v>18</v>
      </c>
      <c r="L20" s="286">
        <f>'Revenus EFG'!G37</f>
        <v>0</v>
      </c>
      <c r="O20"/>
      <c r="P20"/>
    </row>
    <row r="21" spans="1:16" ht="18.75" thickBot="1">
      <c r="A21" t="s">
        <v>278</v>
      </c>
      <c r="K21" s="278">
        <v>19</v>
      </c>
      <c r="L21" s="285" t="s">
        <v>352</v>
      </c>
      <c r="O21"/>
      <c r="P21" s="348" t="s">
        <v>19</v>
      </c>
    </row>
    <row r="22" spans="1:16" ht="18.75" thickBot="1">
      <c r="A22" t="s">
        <v>279</v>
      </c>
      <c r="K22" s="278">
        <v>20</v>
      </c>
      <c r="L22" s="286">
        <f>SUM('Revenus EFG'!G23:G30)</f>
        <v>0</v>
      </c>
      <c r="O22"/>
      <c r="P22" s="349">
        <v>43100</v>
      </c>
    </row>
    <row r="23" spans="1:16" ht="18.75" thickBot="1">
      <c r="A23" t="s">
        <v>280</v>
      </c>
      <c r="K23" s="278">
        <v>21</v>
      </c>
      <c r="L23" s="286">
        <f>'Revenus EFG'!G42</f>
        <v>0</v>
      </c>
      <c r="O23"/>
      <c r="P23"/>
    </row>
    <row r="24" spans="1:15" ht="18.75" thickBot="1">
      <c r="A24" t="s">
        <v>281</v>
      </c>
      <c r="K24" s="278">
        <v>22</v>
      </c>
      <c r="L24" s="286">
        <f>'Revenus EFG'!G35</f>
        <v>0</v>
      </c>
      <c r="O24"/>
    </row>
    <row r="25" spans="1:16" s="356" customFormat="1" ht="18.75" thickBot="1">
      <c r="A25" s="356" t="s">
        <v>147</v>
      </c>
      <c r="K25" s="387">
        <v>23</v>
      </c>
      <c r="L25" s="388">
        <f>SUM('Revenus EFG'!G38)+SUM('Revenus EFG'!G43+'Revenus EFG'!G45)</f>
        <v>0</v>
      </c>
      <c r="P25" s="126"/>
    </row>
    <row r="26" spans="1:16" ht="18.75" thickBot="1">
      <c r="A26" t="s">
        <v>282</v>
      </c>
      <c r="J26" s="269" t="s">
        <v>283</v>
      </c>
      <c r="K26" s="278">
        <v>24</v>
      </c>
      <c r="L26" s="283">
        <f>SUM(L7:L25)</f>
        <v>0</v>
      </c>
      <c r="O26"/>
      <c r="P26" s="15"/>
    </row>
    <row r="27" spans="15:16" ht="12.75">
      <c r="O27"/>
      <c r="P27" s="15"/>
    </row>
    <row r="28" spans="1:16" ht="15.75" thickBot="1">
      <c r="A28" s="273" t="s">
        <v>284</v>
      </c>
      <c r="B28" s="273"/>
      <c r="O28"/>
      <c r="P28" s="15"/>
    </row>
    <row r="29" spans="1:16" ht="18.75" thickBot="1">
      <c r="A29" t="s">
        <v>285</v>
      </c>
      <c r="K29" s="278">
        <v>25</v>
      </c>
      <c r="L29" s="286">
        <f>'Dépenses HIJKLMN'!G10</f>
        <v>0</v>
      </c>
      <c r="O29"/>
      <c r="P29" s="15"/>
    </row>
    <row r="30" spans="1:16" ht="18.75" thickBot="1">
      <c r="A30" t="s">
        <v>356</v>
      </c>
      <c r="K30" s="278">
        <v>26</v>
      </c>
      <c r="L30" s="286">
        <f>'Dépenses HIJKLMN'!G9+'Dépenses HIJKLMN'!G51+'Dépenses HIJKLMN'!G52</f>
        <v>0</v>
      </c>
      <c r="O30"/>
      <c r="P30" s="15"/>
    </row>
    <row r="31" spans="1:16" ht="18.75" thickBot="1">
      <c r="A31" t="s">
        <v>286</v>
      </c>
      <c r="K31" s="278">
        <v>27</v>
      </c>
      <c r="L31" s="286">
        <f>'Dépenses HIJKLMN'!G36</f>
        <v>0</v>
      </c>
      <c r="O31"/>
      <c r="P31" s="15"/>
    </row>
    <row r="32" spans="1:16" ht="18.75" thickBot="1">
      <c r="A32" t="s">
        <v>287</v>
      </c>
      <c r="K32" s="278">
        <v>28</v>
      </c>
      <c r="L32" s="286">
        <f>'Dépenses HIJKLMN'!G19-'Dépenses HIJKLMN'!G10-'Dépenses HIJKLMN'!G11-'Dépenses HIJKLMN'!G12</f>
        <v>0</v>
      </c>
      <c r="O32"/>
      <c r="P32" s="15"/>
    </row>
    <row r="33" spans="1:15" ht="18.75" thickBot="1">
      <c r="A33" t="s">
        <v>288</v>
      </c>
      <c r="K33" s="278">
        <v>29</v>
      </c>
      <c r="L33" s="286">
        <f>'Dépenses HIJKLMN'!G71</f>
        <v>0</v>
      </c>
      <c r="O33"/>
    </row>
    <row r="34" spans="1:16" ht="18.75" thickBot="1">
      <c r="A34" t="s">
        <v>357</v>
      </c>
      <c r="K34" s="278">
        <v>30</v>
      </c>
      <c r="L34" s="286">
        <f>'Dépenses HIJKLMN'!G11+'Dépenses HIJKLMN'!G12</f>
        <v>0</v>
      </c>
      <c r="O34"/>
      <c r="P34" s="15"/>
    </row>
    <row r="35" spans="1:16" ht="18.75" thickBot="1">
      <c r="A35" t="s">
        <v>358</v>
      </c>
      <c r="K35" s="278">
        <v>31</v>
      </c>
      <c r="L35" s="286">
        <f>'Dépenses HIJKLMN'!G26</f>
        <v>0</v>
      </c>
      <c r="O35"/>
      <c r="P35" s="15"/>
    </row>
    <row r="36" spans="1:16" ht="18.75" thickBot="1">
      <c r="A36" t="s">
        <v>289</v>
      </c>
      <c r="K36" s="278">
        <v>32</v>
      </c>
      <c r="L36" s="286">
        <f>'Dépenses HIJKLMN'!G27-'Dépenses HIJKLMN'!G26</f>
        <v>0</v>
      </c>
      <c r="O36"/>
      <c r="P36" s="15"/>
    </row>
    <row r="37" spans="1:16" ht="18.75" thickBot="1">
      <c r="A37" t="s">
        <v>290</v>
      </c>
      <c r="K37" s="278">
        <v>33</v>
      </c>
      <c r="L37" s="286">
        <f>SUM('Dépenses HIJKLMN'!G53:G55)</f>
        <v>0</v>
      </c>
      <c r="O37"/>
      <c r="P37" s="15"/>
    </row>
    <row r="38" spans="1:16" ht="18.75" thickBot="1">
      <c r="A38" s="356" t="s">
        <v>615</v>
      </c>
      <c r="K38" s="278">
        <v>34</v>
      </c>
      <c r="L38" s="286">
        <f>SUM('Dépenses HIJKLMN'!G85+'Dépenses HIJKLMN'!G99)-ListeOBE!G23</f>
        <v>0</v>
      </c>
      <c r="O38"/>
      <c r="P38" s="15"/>
    </row>
    <row r="39" spans="1:16" ht="18.75" thickBot="1">
      <c r="A39" t="s">
        <v>529</v>
      </c>
      <c r="K39" s="278">
        <v>35</v>
      </c>
      <c r="L39" s="285" t="s">
        <v>352</v>
      </c>
      <c r="O39"/>
      <c r="P39" s="15"/>
    </row>
    <row r="40" spans="1:16" ht="18.75" thickBot="1">
      <c r="A40" t="s">
        <v>291</v>
      </c>
      <c r="K40" s="278">
        <v>36</v>
      </c>
      <c r="L40" s="286">
        <f>SUM('Dépenses HIJKLMN'!G39:G50)</f>
        <v>0</v>
      </c>
      <c r="O40"/>
      <c r="P40" s="15"/>
    </row>
    <row r="41" spans="1:16" ht="18.75" thickBot="1">
      <c r="A41" t="s">
        <v>292</v>
      </c>
      <c r="J41" s="280" t="s">
        <v>293</v>
      </c>
      <c r="K41" s="278">
        <v>37</v>
      </c>
      <c r="L41" s="283">
        <f>SUM(L29:L40)</f>
        <v>0</v>
      </c>
      <c r="O41"/>
      <c r="P41" s="15"/>
    </row>
    <row r="42" spans="10:16" ht="15" hidden="1">
      <c r="J42" s="280"/>
      <c r="K42" s="280"/>
      <c r="O42"/>
      <c r="P42" s="15"/>
    </row>
    <row r="43" spans="1:16" ht="15.75" thickBot="1">
      <c r="A43" t="s">
        <v>294</v>
      </c>
      <c r="J43" s="280"/>
      <c r="K43" s="280"/>
      <c r="L43" s="280"/>
      <c r="O43"/>
      <c r="P43" s="15"/>
    </row>
    <row r="44" spans="1:16" ht="18.75" thickBot="1">
      <c r="A44" t="s">
        <v>295</v>
      </c>
      <c r="I44" s="278" t="s">
        <v>296</v>
      </c>
      <c r="J44" s="201">
        <f>L41*0.85</f>
        <v>0</v>
      </c>
      <c r="K44" s="280"/>
      <c r="L44" s="280"/>
      <c r="O44"/>
      <c r="P44" s="15"/>
    </row>
    <row r="45" spans="1:16" ht="18.75" thickBot="1">
      <c r="A45" t="s">
        <v>297</v>
      </c>
      <c r="I45" s="278" t="s">
        <v>298</v>
      </c>
      <c r="J45" s="201">
        <f>L41*0.1</f>
        <v>0</v>
      </c>
      <c r="K45" s="280"/>
      <c r="L45" s="280"/>
      <c r="O45"/>
      <c r="P45" s="15"/>
    </row>
    <row r="46" spans="1:16" ht="18.75" thickBot="1">
      <c r="A46" t="s">
        <v>299</v>
      </c>
      <c r="I46" s="278" t="s">
        <v>300</v>
      </c>
      <c r="J46" s="285" t="s">
        <v>352</v>
      </c>
      <c r="K46" s="280"/>
      <c r="L46" s="280"/>
      <c r="O46"/>
      <c r="P46" s="15"/>
    </row>
    <row r="47" spans="1:16" ht="18.75" thickBot="1">
      <c r="A47" t="s">
        <v>301</v>
      </c>
      <c r="I47" s="278" t="s">
        <v>302</v>
      </c>
      <c r="J47" s="285" t="s">
        <v>352</v>
      </c>
      <c r="K47" s="280"/>
      <c r="L47" s="280"/>
      <c r="O47"/>
      <c r="P47" s="15"/>
    </row>
    <row r="48" spans="1:16" ht="18.75" thickBot="1">
      <c r="A48" t="s">
        <v>303</v>
      </c>
      <c r="I48" s="278" t="s">
        <v>304</v>
      </c>
      <c r="J48" s="201">
        <f>0.05*L41</f>
        <v>0</v>
      </c>
      <c r="K48" s="280"/>
      <c r="L48" s="280"/>
      <c r="O48"/>
      <c r="P48" s="15"/>
    </row>
    <row r="49" spans="1:16" ht="12.75">
      <c r="A49" t="s">
        <v>305</v>
      </c>
      <c r="O49"/>
      <c r="P49" s="15"/>
    </row>
    <row r="50" spans="1:16" ht="13.5" thickBot="1">
      <c r="A50" t="s">
        <v>306</v>
      </c>
      <c r="M50" s="297" t="s">
        <v>401</v>
      </c>
      <c r="O50"/>
      <c r="P50" s="15"/>
    </row>
    <row r="51" spans="1:16" ht="18.75" thickBot="1">
      <c r="A51" t="s">
        <v>307</v>
      </c>
      <c r="K51" s="278">
        <v>38</v>
      </c>
      <c r="L51" s="201">
        <f>ListeOBE!G23</f>
        <v>0</v>
      </c>
      <c r="M51" s="297" t="s">
        <v>401</v>
      </c>
      <c r="O51"/>
      <c r="P51" s="15"/>
    </row>
    <row r="52" spans="1:16" ht="12.75">
      <c r="A52" t="s">
        <v>528</v>
      </c>
      <c r="M52" s="297" t="s">
        <v>401</v>
      </c>
      <c r="O52"/>
      <c r="P52" s="15"/>
    </row>
    <row r="53" spans="1:16" ht="13.5" thickBot="1">
      <c r="A53" t="s">
        <v>308</v>
      </c>
      <c r="M53" s="297" t="s">
        <v>401</v>
      </c>
      <c r="O53"/>
      <c r="P53" s="15"/>
    </row>
    <row r="54" spans="1:16" ht="18.75" thickBot="1">
      <c r="A54" t="s">
        <v>530</v>
      </c>
      <c r="I54" s="278" t="s">
        <v>309</v>
      </c>
      <c r="J54" s="285" t="s">
        <v>352</v>
      </c>
      <c r="M54" s="297" t="s">
        <v>401</v>
      </c>
      <c r="O54"/>
      <c r="P54" s="15"/>
    </row>
    <row r="55" spans="13:16" ht="13.5" hidden="1" thickBot="1">
      <c r="M55" s="297" t="s">
        <v>401</v>
      </c>
      <c r="O55"/>
      <c r="P55" s="15"/>
    </row>
    <row r="56" spans="1:16" ht="18.75" thickBot="1">
      <c r="A56" t="s">
        <v>310</v>
      </c>
      <c r="J56" s="269" t="s">
        <v>311</v>
      </c>
      <c r="K56" s="278">
        <v>39</v>
      </c>
      <c r="L56" s="283">
        <f>SUM(L41+L51)</f>
        <v>0</v>
      </c>
      <c r="M56" s="297" t="s">
        <v>401</v>
      </c>
      <c r="O56" s="15"/>
      <c r="P56" s="15"/>
    </row>
    <row r="57" spans="1:16" ht="12.75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97" t="s">
        <v>401</v>
      </c>
      <c r="O57" s="15"/>
      <c r="P57" s="15"/>
    </row>
    <row r="58" spans="1:16" ht="15">
      <c r="A58" s="273" t="s">
        <v>257</v>
      </c>
      <c r="B58" s="273"/>
      <c r="C58" s="273"/>
      <c r="K58" s="248" t="s">
        <v>258</v>
      </c>
      <c r="L58" s="273" t="s">
        <v>312</v>
      </c>
      <c r="O58"/>
      <c r="P58"/>
    </row>
    <row r="59" spans="1:16" ht="15">
      <c r="A59" s="273"/>
      <c r="B59" s="273"/>
      <c r="C59" s="273"/>
      <c r="K59" s="248"/>
      <c r="L59" s="273"/>
      <c r="M59" s="281"/>
      <c r="O59" s="15"/>
      <c r="P59" s="15"/>
    </row>
    <row r="60" spans="1:16" ht="15">
      <c r="A60" s="273" t="s">
        <v>313</v>
      </c>
      <c r="B60" s="273"/>
      <c r="C60" s="273"/>
      <c r="M60" s="281"/>
      <c r="O60" s="15"/>
      <c r="P60" s="15"/>
    </row>
    <row r="61" spans="1:3" ht="15.75" thickBot="1">
      <c r="A61" s="273"/>
      <c r="B61" s="273"/>
      <c r="C61" s="273"/>
    </row>
    <row r="62" spans="1:13" ht="18.75" thickBot="1">
      <c r="A62" t="s">
        <v>314</v>
      </c>
      <c r="K62" s="278">
        <v>40</v>
      </c>
      <c r="L62" s="284">
        <f>Rapport!D7+Rapport!D8</f>
        <v>0</v>
      </c>
      <c r="M62" s="280"/>
    </row>
    <row r="63" spans="1:12" ht="18.75" thickBot="1">
      <c r="A63" t="s">
        <v>315</v>
      </c>
      <c r="K63" s="278">
        <v>41</v>
      </c>
      <c r="L63" s="285" t="s">
        <v>352</v>
      </c>
    </row>
    <row r="64" spans="1:12" ht="18.75" thickBot="1">
      <c r="A64" t="s">
        <v>316</v>
      </c>
      <c r="K64" s="278">
        <v>42</v>
      </c>
      <c r="L64" s="284">
        <f>Rapport!D10</f>
        <v>0</v>
      </c>
    </row>
    <row r="65" spans="1:12" ht="18.75" thickBot="1">
      <c r="A65" t="s">
        <v>317</v>
      </c>
      <c r="K65" s="278">
        <v>43</v>
      </c>
      <c r="L65" s="284">
        <f>Rapport!D9</f>
        <v>0</v>
      </c>
    </row>
    <row r="66" spans="1:12" ht="18.75" thickBot="1">
      <c r="A66" t="s">
        <v>318</v>
      </c>
      <c r="K66" s="278">
        <v>44</v>
      </c>
      <c r="L66" s="284">
        <f>Rapport!D11</f>
        <v>0</v>
      </c>
    </row>
    <row r="67" spans="1:12" ht="18.75" thickBot="1">
      <c r="A67" t="s">
        <v>319</v>
      </c>
      <c r="K67" s="278">
        <v>45</v>
      </c>
      <c r="L67" s="284">
        <f>Rapport!D13</f>
        <v>0</v>
      </c>
    </row>
    <row r="68" spans="1:12" ht="18.75" thickBot="1">
      <c r="A68" t="s">
        <v>320</v>
      </c>
      <c r="K68" s="278">
        <v>46</v>
      </c>
      <c r="L68" s="284">
        <f>Rapport!D12</f>
        <v>0</v>
      </c>
    </row>
    <row r="69" spans="1:12" ht="18.75" thickBot="1">
      <c r="A69" t="s">
        <v>321</v>
      </c>
      <c r="J69" s="269" t="s">
        <v>322</v>
      </c>
      <c r="K69" s="278">
        <v>47</v>
      </c>
      <c r="L69" s="283">
        <f>SUM(L62:L68)</f>
        <v>0</v>
      </c>
    </row>
    <row r="71" spans="1:2" ht="15">
      <c r="A71" s="273" t="s">
        <v>323</v>
      </c>
      <c r="B71" s="273"/>
    </row>
    <row r="72" ht="13.5" thickBot="1"/>
    <row r="73" spans="1:12" ht="18.75" thickBot="1">
      <c r="A73" t="s">
        <v>324</v>
      </c>
      <c r="K73" s="278">
        <v>50</v>
      </c>
      <c r="L73" s="284">
        <f>SUM(Rapport!D15:D17)</f>
        <v>0</v>
      </c>
    </row>
    <row r="74" spans="1:12" ht="18.75" thickBot="1">
      <c r="A74" t="s">
        <v>325</v>
      </c>
      <c r="K74" s="278">
        <v>51</v>
      </c>
      <c r="L74" s="285" t="s">
        <v>352</v>
      </c>
    </row>
    <row r="75" spans="1:14" ht="18.75" thickBot="1">
      <c r="A75" t="s">
        <v>326</v>
      </c>
      <c r="K75" s="278">
        <v>52</v>
      </c>
      <c r="L75" s="284">
        <f>SUM(Rapport!D18:D18)</f>
        <v>0</v>
      </c>
      <c r="M75" s="281"/>
      <c r="N75" s="281"/>
    </row>
    <row r="76" spans="1:12" ht="18.75" thickBot="1">
      <c r="A76" t="s">
        <v>327</v>
      </c>
      <c r="K76" s="278">
        <v>53</v>
      </c>
      <c r="L76" s="284">
        <f>SUM(Rapport!D19:D21)</f>
        <v>0</v>
      </c>
    </row>
    <row r="77" spans="1:12" ht="18.75" thickBot="1">
      <c r="A77" t="s">
        <v>328</v>
      </c>
      <c r="J77" s="269" t="s">
        <v>329</v>
      </c>
      <c r="K77" s="278">
        <v>54</v>
      </c>
      <c r="L77" s="283">
        <f>SUM(L73:L76)</f>
        <v>0</v>
      </c>
    </row>
    <row r="79" spans="1:2" ht="18.75">
      <c r="A79" s="275" t="s">
        <v>330</v>
      </c>
      <c r="B79" s="275"/>
    </row>
    <row r="80" ht="13.5" thickBot="1">
      <c r="B80" t="s">
        <v>593</v>
      </c>
    </row>
    <row r="81" spans="1:12" ht="18.75" thickBot="1">
      <c r="A81" t="s">
        <v>331</v>
      </c>
      <c r="K81" s="278">
        <v>55</v>
      </c>
      <c r="L81" s="375"/>
    </row>
    <row r="82" ht="15">
      <c r="A82" t="s">
        <v>332</v>
      </c>
    </row>
    <row r="83" ht="12.75">
      <c r="A83" t="s">
        <v>333</v>
      </c>
    </row>
    <row r="84" ht="13.5" thickBot="1"/>
    <row r="85" spans="4:7" ht="18.75" thickBot="1">
      <c r="D85" s="278" t="s">
        <v>334</v>
      </c>
      <c r="F85" s="375"/>
      <c r="G85" s="248" t="s">
        <v>335</v>
      </c>
    </row>
    <row r="86" spans="4:7" ht="18.75" thickBot="1">
      <c r="D86" s="278" t="s">
        <v>336</v>
      </c>
      <c r="F86" s="375"/>
      <c r="G86" s="248" t="s">
        <v>337</v>
      </c>
    </row>
    <row r="87" spans="4:7" ht="18.75" thickBot="1">
      <c r="D87" s="278" t="s">
        <v>338</v>
      </c>
      <c r="F87" s="375"/>
      <c r="G87" s="248" t="s">
        <v>339</v>
      </c>
    </row>
    <row r="88" spans="4:7" ht="18.75" thickBot="1">
      <c r="D88" s="278" t="s">
        <v>340</v>
      </c>
      <c r="F88" s="375"/>
      <c r="G88" s="248" t="s">
        <v>341</v>
      </c>
    </row>
    <row r="89" spans="6:7" ht="13.5" thickBot="1">
      <c r="F89" s="281"/>
      <c r="G89" s="248"/>
    </row>
    <row r="90" spans="1:13" ht="18.75" thickBot="1">
      <c r="A90" s="278">
        <v>56</v>
      </c>
      <c r="B90" t="s">
        <v>342</v>
      </c>
      <c r="J90" s="279"/>
      <c r="K90" t="s">
        <v>592</v>
      </c>
      <c r="L90" s="375"/>
      <c r="M90" t="s">
        <v>591</v>
      </c>
    </row>
    <row r="91" ht="12.75">
      <c r="B91" t="s">
        <v>343</v>
      </c>
    </row>
    <row r="93" spans="1:2" ht="18">
      <c r="A93" s="278">
        <v>57</v>
      </c>
      <c r="B93" t="s">
        <v>344</v>
      </c>
    </row>
    <row r="94" ht="12.75">
      <c r="B94" t="s">
        <v>345</v>
      </c>
    </row>
    <row r="96" ht="15">
      <c r="C96" t="s">
        <v>346</v>
      </c>
    </row>
    <row r="97" ht="15">
      <c r="C97" t="s">
        <v>347</v>
      </c>
    </row>
    <row r="98" ht="15.75" thickBot="1">
      <c r="C98" t="s">
        <v>348</v>
      </c>
    </row>
    <row r="99" spans="3:13" ht="13.5" thickBot="1">
      <c r="C99" t="s">
        <v>349</v>
      </c>
      <c r="J99" s="279"/>
      <c r="K99" t="s">
        <v>592</v>
      </c>
      <c r="L99" s="375"/>
      <c r="M99" t="s">
        <v>591</v>
      </c>
    </row>
  </sheetData>
  <sheetProtection/>
  <mergeCells count="2">
    <mergeCell ref="A1:H1"/>
    <mergeCell ref="A3:H3"/>
  </mergeCells>
  <printOptions gridLines="1"/>
  <pageMargins left="0.31496062992125984" right="0.31496062992125984" top="0.31496062992125984" bottom="0.31496062992125984" header="0" footer="0"/>
  <pageSetup fitToHeight="2" fitToWidth="1" horizontalDpi="600" verticalDpi="600" orientation="portrait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52">
      <selection activeCell="M59" sqref="M59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2.28125" style="0" customWidth="1"/>
    <col min="4" max="4" width="11.421875" style="0" customWidth="1"/>
    <col min="5" max="5" width="8.00390625" style="0" customWidth="1"/>
    <col min="6" max="6" width="9.7109375" style="0" customWidth="1"/>
    <col min="7" max="7" width="5.7109375" style="0" customWidth="1"/>
    <col min="8" max="8" width="7.57421875" style="0" customWidth="1"/>
    <col min="9" max="9" width="10.421875" style="0" bestFit="1" customWidth="1"/>
    <col min="10" max="10" width="7.57421875" style="0" customWidth="1"/>
  </cols>
  <sheetData>
    <row r="1" spans="1:11" ht="18.75">
      <c r="A1" s="442" t="s">
        <v>594</v>
      </c>
      <c r="B1" s="442"/>
      <c r="C1" s="442"/>
      <c r="D1" s="442"/>
      <c r="E1" s="442"/>
      <c r="F1" s="442"/>
      <c r="G1" s="442"/>
      <c r="H1" s="442"/>
      <c r="I1" s="442"/>
      <c r="K1" s="247" t="s">
        <v>197</v>
      </c>
    </row>
    <row r="3" spans="1:11" ht="12.75">
      <c r="A3" s="444" t="s">
        <v>595</v>
      </c>
      <c r="B3" s="444"/>
      <c r="C3" s="444"/>
      <c r="D3" s="444"/>
      <c r="E3" s="444"/>
      <c r="I3" s="248" t="s">
        <v>199</v>
      </c>
      <c r="J3" s="443">
        <v>43100</v>
      </c>
      <c r="K3" s="443"/>
    </row>
    <row r="4" spans="3:9" ht="12.75">
      <c r="C4" s="240"/>
      <c r="D4" s="240"/>
      <c r="H4" s="248"/>
      <c r="I4" s="250"/>
    </row>
    <row r="5" spans="1:11" ht="21">
      <c r="A5" s="251" t="s">
        <v>200</v>
      </c>
      <c r="B5" s="252"/>
      <c r="C5" s="252"/>
      <c r="D5" s="252"/>
      <c r="E5" s="252"/>
      <c r="F5" s="252"/>
      <c r="G5" s="252"/>
      <c r="H5" s="252"/>
      <c r="I5" s="252"/>
      <c r="J5" s="252"/>
      <c r="K5" s="253"/>
    </row>
    <row r="6" ht="12.75">
      <c r="A6" t="s">
        <v>201</v>
      </c>
    </row>
    <row r="8" spans="1:11" ht="12.75">
      <c r="A8" s="254" t="s">
        <v>202</v>
      </c>
      <c r="B8" s="255"/>
      <c r="C8" s="255"/>
      <c r="D8" s="255"/>
      <c r="E8" s="255"/>
      <c r="F8" s="255"/>
      <c r="G8" s="255"/>
      <c r="H8" s="255"/>
      <c r="I8" s="255"/>
      <c r="J8" s="255"/>
      <c r="K8" s="256"/>
    </row>
    <row r="9" spans="1:11" ht="12.75">
      <c r="A9" s="257"/>
      <c r="B9" s="240"/>
      <c r="C9" s="240"/>
      <c r="D9" s="240"/>
      <c r="E9" s="240"/>
      <c r="F9" s="240"/>
      <c r="G9" s="240"/>
      <c r="H9" s="240"/>
      <c r="I9" s="240"/>
      <c r="J9" s="240"/>
      <c r="K9" s="258"/>
    </row>
    <row r="10" spans="1:11" ht="15">
      <c r="A10" s="257" t="s">
        <v>203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58"/>
    </row>
    <row r="11" spans="1:11" ht="15">
      <c r="A11" s="257" t="s">
        <v>204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58"/>
    </row>
    <row r="12" spans="1:11" ht="15">
      <c r="A12" s="257" t="s">
        <v>205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58"/>
    </row>
    <row r="13" spans="1:11" ht="15">
      <c r="A13" s="259" t="s">
        <v>402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1"/>
    </row>
    <row r="14" ht="13.5" thickBot="1"/>
    <row r="15" spans="1:11" ht="15">
      <c r="A15" s="262" t="s">
        <v>206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4"/>
    </row>
    <row r="16" spans="1:11" ht="15.75" thickBot="1">
      <c r="A16" s="265" t="s">
        <v>207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5"/>
    </row>
    <row r="17" spans="1:11" ht="15">
      <c r="A17" s="266"/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18" spans="1:11" ht="18">
      <c r="A18" s="267" t="s">
        <v>208</v>
      </c>
      <c r="B18" s="240" t="s">
        <v>209</v>
      </c>
      <c r="C18" s="240"/>
      <c r="D18" s="240"/>
      <c r="E18" s="240"/>
      <c r="F18" s="240"/>
      <c r="G18" s="240"/>
      <c r="H18" s="240"/>
      <c r="I18" s="240"/>
      <c r="J18" s="240"/>
      <c r="K18" s="240"/>
    </row>
    <row r="19" spans="1:9" ht="15">
      <c r="A19" s="266"/>
      <c r="B19" s="240" t="s">
        <v>210</v>
      </c>
      <c r="C19" s="240"/>
      <c r="D19" s="240"/>
      <c r="E19" s="240"/>
      <c r="F19" s="240"/>
      <c r="G19" s="240"/>
      <c r="H19" s="240"/>
      <c r="I19" s="240"/>
    </row>
    <row r="20" spans="1:10" ht="18.75" thickBot="1">
      <c r="A20" s="266"/>
      <c r="B20" s="240"/>
      <c r="C20" s="240"/>
      <c r="D20" s="240"/>
      <c r="E20" s="240"/>
      <c r="F20" s="240"/>
      <c r="G20" s="240"/>
      <c r="H20" s="240"/>
      <c r="I20" s="240"/>
      <c r="J20" s="268">
        <v>4020</v>
      </c>
    </row>
    <row r="21" spans="1:11" ht="15.75" thickBot="1">
      <c r="A21" s="266"/>
      <c r="B21" s="240"/>
      <c r="C21" s="240"/>
      <c r="D21" s="240"/>
      <c r="E21" s="240"/>
      <c r="F21" s="240"/>
      <c r="G21" s="240"/>
      <c r="H21" s="240"/>
      <c r="I21" s="240"/>
      <c r="J21" s="269" t="s">
        <v>211</v>
      </c>
      <c r="K21" s="270"/>
    </row>
    <row r="22" spans="1:11" ht="15.75" thickBot="1">
      <c r="A22" s="266"/>
      <c r="B22" s="240"/>
      <c r="C22" s="240"/>
      <c r="D22" s="240"/>
      <c r="E22" s="240"/>
      <c r="F22" s="240"/>
      <c r="G22" s="240"/>
      <c r="H22" s="240"/>
      <c r="I22" s="240"/>
      <c r="J22" s="269" t="s">
        <v>212</v>
      </c>
      <c r="K22" s="270"/>
    </row>
    <row r="23" spans="1:11" ht="15">
      <c r="A23" s="266"/>
      <c r="B23" s="240"/>
      <c r="C23" s="240"/>
      <c r="D23" s="240"/>
      <c r="E23" s="240"/>
      <c r="F23" s="240"/>
      <c r="G23" s="240"/>
      <c r="H23" s="240"/>
      <c r="I23" s="240"/>
      <c r="J23" s="240"/>
      <c r="K23" s="240"/>
    </row>
    <row r="24" spans="1:11" ht="18">
      <c r="A24" s="267" t="s">
        <v>213</v>
      </c>
      <c r="B24" s="266" t="s">
        <v>214</v>
      </c>
      <c r="C24" s="266"/>
      <c r="D24" s="266"/>
      <c r="E24" s="240"/>
      <c r="F24" s="240"/>
      <c r="G24" s="240"/>
      <c r="H24" s="240"/>
      <c r="I24" s="240"/>
      <c r="J24" s="240"/>
      <c r="K24" s="240"/>
    </row>
    <row r="25" spans="1:11" ht="15">
      <c r="A25" s="266"/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  <row r="26" spans="1:11" ht="15">
      <c r="A26" s="266"/>
      <c r="B26" s="240" t="s">
        <v>215</v>
      </c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ht="15">
      <c r="A27" s="266"/>
      <c r="J27" s="240"/>
      <c r="K27" s="240"/>
    </row>
    <row r="28" spans="1:11" ht="18.75" thickBot="1">
      <c r="A28" s="266"/>
      <c r="B28" s="240" t="s">
        <v>216</v>
      </c>
      <c r="C28" s="240"/>
      <c r="D28" s="240"/>
      <c r="E28" s="240"/>
      <c r="F28" s="240"/>
      <c r="G28" s="240"/>
      <c r="H28" s="240"/>
      <c r="I28" s="240"/>
      <c r="J28" s="268">
        <v>4050</v>
      </c>
      <c r="K28" s="240"/>
    </row>
    <row r="29" spans="1:11" ht="15.75" thickBot="1">
      <c r="A29" s="266"/>
      <c r="B29" s="240"/>
      <c r="C29" s="240"/>
      <c r="D29" s="240"/>
      <c r="E29" s="240"/>
      <c r="F29" s="240"/>
      <c r="G29" s="240"/>
      <c r="H29" s="270"/>
      <c r="I29" s="266" t="s">
        <v>217</v>
      </c>
      <c r="J29" s="270"/>
      <c r="K29" s="266" t="s">
        <v>218</v>
      </c>
    </row>
    <row r="30" spans="1:11" ht="15.75" thickBot="1">
      <c r="A30" s="266"/>
      <c r="B30" s="240"/>
      <c r="C30" s="240"/>
      <c r="D30" s="240"/>
      <c r="E30" s="240"/>
      <c r="F30" s="240"/>
      <c r="G30" s="240"/>
      <c r="H30" s="240"/>
      <c r="I30" s="266"/>
      <c r="J30" s="240"/>
      <c r="K30" s="266"/>
    </row>
    <row r="31" spans="1:11" ht="18.75" thickBot="1">
      <c r="A31" s="266"/>
      <c r="B31" s="266" t="s">
        <v>219</v>
      </c>
      <c r="C31" s="266"/>
      <c r="D31" s="266"/>
      <c r="E31" s="266"/>
      <c r="F31" s="240"/>
      <c r="G31" s="240"/>
      <c r="H31" s="240"/>
      <c r="I31" s="240"/>
      <c r="J31" s="268">
        <v>4200</v>
      </c>
      <c r="K31" s="270"/>
    </row>
    <row r="32" spans="1:11" ht="15.75" thickBot="1">
      <c r="A32" s="266"/>
      <c r="B32" s="266"/>
      <c r="C32" s="266"/>
      <c r="D32" s="266"/>
      <c r="E32" s="266"/>
      <c r="F32" s="240"/>
      <c r="G32" s="240"/>
      <c r="H32" s="240"/>
      <c r="I32" s="240"/>
      <c r="J32" s="240"/>
      <c r="K32" s="240"/>
    </row>
    <row r="33" spans="1:11" ht="18.75" thickBot="1">
      <c r="A33" s="266"/>
      <c r="B33" s="266" t="s">
        <v>220</v>
      </c>
      <c r="C33" s="240"/>
      <c r="D33" s="240"/>
      <c r="E33" s="240"/>
      <c r="F33" s="240"/>
      <c r="G33" s="240"/>
      <c r="H33" s="240"/>
      <c r="I33" s="240"/>
      <c r="J33" s="268">
        <v>4350</v>
      </c>
      <c r="K33" s="270"/>
    </row>
    <row r="34" spans="1:11" ht="15">
      <c r="A34" s="266"/>
      <c r="B34" s="266"/>
      <c r="C34" s="240"/>
      <c r="D34" s="240"/>
      <c r="E34" s="240"/>
      <c r="F34" s="240"/>
      <c r="G34" s="240"/>
      <c r="H34" s="240"/>
      <c r="I34" s="240"/>
      <c r="J34" s="240"/>
      <c r="K34" s="240"/>
    </row>
    <row r="35" spans="1:11" ht="15">
      <c r="A35" s="266"/>
      <c r="B35" s="271" t="s">
        <v>221</v>
      </c>
      <c r="C35" s="240"/>
      <c r="D35" s="240"/>
      <c r="E35" s="240"/>
      <c r="F35" s="240"/>
      <c r="G35" s="240"/>
      <c r="H35" s="240"/>
      <c r="I35" s="240"/>
      <c r="J35" s="240"/>
      <c r="K35" s="240"/>
    </row>
    <row r="36" spans="1:11" ht="15">
      <c r="A36" s="266"/>
      <c r="B36" s="271" t="s">
        <v>222</v>
      </c>
      <c r="C36" s="240"/>
      <c r="D36" s="240"/>
      <c r="E36" s="240"/>
      <c r="F36" s="240"/>
      <c r="G36" s="240"/>
      <c r="H36" s="240"/>
      <c r="K36" s="240"/>
    </row>
    <row r="37" spans="1:11" ht="18.75" thickBot="1">
      <c r="A37" s="266"/>
      <c r="B37" s="271"/>
      <c r="C37" s="240"/>
      <c r="D37" s="240"/>
      <c r="E37" s="240"/>
      <c r="F37" s="240"/>
      <c r="G37" s="240"/>
      <c r="H37" s="240"/>
      <c r="I37" s="240"/>
      <c r="J37" s="268">
        <v>4400</v>
      </c>
      <c r="K37" s="240"/>
    </row>
    <row r="38" spans="1:11" ht="15.75" thickBot="1">
      <c r="A38" s="266"/>
      <c r="B38" s="271"/>
      <c r="C38" s="240"/>
      <c r="D38" s="240"/>
      <c r="E38" s="240"/>
      <c r="F38" s="240"/>
      <c r="G38" s="240"/>
      <c r="H38" s="270"/>
      <c r="I38" s="266" t="s">
        <v>217</v>
      </c>
      <c r="J38" s="270"/>
      <c r="K38" s="266" t="s">
        <v>218</v>
      </c>
    </row>
    <row r="39" spans="1:11" ht="18">
      <c r="A39" s="267" t="s">
        <v>223</v>
      </c>
      <c r="B39" s="272" t="s">
        <v>224</v>
      </c>
      <c r="C39" s="240"/>
      <c r="D39" s="240"/>
      <c r="E39" s="240"/>
      <c r="F39" s="240"/>
      <c r="G39" s="240"/>
      <c r="H39" s="240"/>
      <c r="I39" s="266"/>
      <c r="J39" s="240"/>
      <c r="K39" s="266"/>
    </row>
    <row r="40" spans="1:11" ht="15">
      <c r="A40" s="266"/>
      <c r="B40" s="272"/>
      <c r="C40" s="240"/>
      <c r="D40" s="240"/>
      <c r="E40" s="240"/>
      <c r="F40" s="240"/>
      <c r="G40" s="240"/>
      <c r="H40" s="240"/>
      <c r="I40" s="266"/>
      <c r="J40" s="240"/>
      <c r="K40" s="266"/>
    </row>
    <row r="41" spans="1:11" ht="15">
      <c r="A41" s="266"/>
      <c r="B41" s="240" t="s">
        <v>225</v>
      </c>
      <c r="C41" s="240"/>
      <c r="D41" s="240"/>
      <c r="E41" s="240"/>
      <c r="F41" s="240"/>
      <c r="G41" s="240"/>
      <c r="H41" s="240"/>
      <c r="I41" s="266"/>
      <c r="J41" s="240"/>
      <c r="K41" s="266"/>
    </row>
    <row r="42" spans="1:11" ht="18.75" thickBot="1">
      <c r="A42" s="266"/>
      <c r="B42" s="271"/>
      <c r="C42" s="240"/>
      <c r="D42" s="240"/>
      <c r="E42" s="240"/>
      <c r="F42" s="240"/>
      <c r="G42" s="240"/>
      <c r="H42" s="240"/>
      <c r="I42" s="240"/>
      <c r="J42" s="268">
        <v>4490</v>
      </c>
      <c r="K42" s="240"/>
    </row>
    <row r="43" spans="1:11" ht="15.75" thickBot="1">
      <c r="A43" s="266"/>
      <c r="B43" s="271"/>
      <c r="C43" s="240"/>
      <c r="D43" s="240"/>
      <c r="E43" s="240"/>
      <c r="F43" s="240"/>
      <c r="G43" s="240"/>
      <c r="H43" s="287"/>
      <c r="I43" s="266" t="s">
        <v>217</v>
      </c>
      <c r="J43" s="270"/>
      <c r="K43" s="266" t="s">
        <v>218</v>
      </c>
    </row>
    <row r="44" spans="1:11" ht="15">
      <c r="A44" s="266"/>
      <c r="B44" s="271"/>
      <c r="C44" s="240"/>
      <c r="D44" s="240"/>
      <c r="E44" s="240"/>
      <c r="F44" s="240"/>
      <c r="G44" s="240"/>
      <c r="H44" s="240"/>
      <c r="I44" s="266"/>
      <c r="J44" s="240"/>
      <c r="K44" s="266"/>
    </row>
    <row r="45" spans="1:11" ht="15.75" thickBot="1">
      <c r="A45" s="266"/>
      <c r="B45" s="240" t="s">
        <v>226</v>
      </c>
      <c r="C45" s="240"/>
      <c r="D45" s="240"/>
      <c r="E45" s="240"/>
      <c r="F45" s="240"/>
      <c r="G45" s="240"/>
      <c r="H45" s="240"/>
      <c r="I45" s="266"/>
      <c r="J45" s="240"/>
      <c r="K45" s="266"/>
    </row>
    <row r="46" spans="1:11" ht="18.75" thickBot="1">
      <c r="A46" s="266"/>
      <c r="B46" s="240" t="s">
        <v>227</v>
      </c>
      <c r="C46" s="240"/>
      <c r="D46" s="240"/>
      <c r="E46" s="240"/>
      <c r="F46" s="240"/>
      <c r="G46" s="240"/>
      <c r="H46" s="240"/>
      <c r="I46" s="266"/>
      <c r="J46" s="268">
        <v>4500</v>
      </c>
      <c r="K46" s="382">
        <f>'TP-985.22'!L7</f>
        <v>0</v>
      </c>
    </row>
    <row r="47" spans="1:11" ht="15.75" thickBot="1">
      <c r="A47" s="266"/>
      <c r="B47" s="240"/>
      <c r="C47" s="240"/>
      <c r="D47" s="240"/>
      <c r="E47" s="240"/>
      <c r="F47" s="240"/>
      <c r="G47" s="240"/>
      <c r="H47" s="240"/>
      <c r="I47" s="266"/>
      <c r="J47" s="266"/>
      <c r="K47" s="240"/>
    </row>
    <row r="48" spans="1:11" ht="18.75" thickBot="1">
      <c r="A48" s="266"/>
      <c r="B48" s="240" t="s">
        <v>228</v>
      </c>
      <c r="C48" s="240"/>
      <c r="D48" s="240"/>
      <c r="E48" s="240"/>
      <c r="F48" s="240"/>
      <c r="G48" s="240"/>
      <c r="H48" s="240"/>
      <c r="J48" s="268">
        <v>4505</v>
      </c>
      <c r="K48" s="383" t="s">
        <v>352</v>
      </c>
    </row>
    <row r="49" spans="1:7" ht="15.75" thickBot="1">
      <c r="A49" s="266"/>
      <c r="C49" s="240"/>
      <c r="D49" s="240"/>
      <c r="E49" s="240"/>
      <c r="F49" s="240"/>
      <c r="G49" s="240"/>
    </row>
    <row r="50" spans="1:11" ht="18.75" thickBot="1">
      <c r="A50" s="266"/>
      <c r="B50" s="240" t="s">
        <v>229</v>
      </c>
      <c r="C50" s="240"/>
      <c r="D50" s="240"/>
      <c r="E50" s="240"/>
      <c r="F50" s="240"/>
      <c r="G50" s="240"/>
      <c r="H50" s="240"/>
      <c r="I50" s="266"/>
      <c r="J50" s="268">
        <v>4510</v>
      </c>
      <c r="K50" s="382">
        <f>'TP-985.22'!L9</f>
        <v>0</v>
      </c>
    </row>
    <row r="51" spans="1:11" ht="15">
      <c r="A51" s="266"/>
      <c r="B51" s="240"/>
      <c r="C51" s="240"/>
      <c r="D51" s="240"/>
      <c r="E51" s="240"/>
      <c r="F51" s="240"/>
      <c r="G51" s="240"/>
      <c r="H51" s="240"/>
      <c r="I51" s="240"/>
      <c r="J51" s="240"/>
      <c r="K51" s="240"/>
    </row>
    <row r="52" spans="1:11" ht="15.75" thickBot="1">
      <c r="A52" s="266"/>
      <c r="B52" s="281" t="s">
        <v>359</v>
      </c>
      <c r="C52" s="281"/>
      <c r="D52" s="281"/>
      <c r="E52" s="281"/>
      <c r="F52" s="281"/>
      <c r="G52" s="281"/>
      <c r="H52" s="281"/>
      <c r="I52" s="289"/>
      <c r="J52" s="266"/>
      <c r="K52" s="240"/>
    </row>
    <row r="53" spans="1:11" ht="18.75" thickBot="1">
      <c r="A53" s="266"/>
      <c r="B53" s="281" t="s">
        <v>230</v>
      </c>
      <c r="C53" s="281"/>
      <c r="D53" s="281"/>
      <c r="E53" s="281"/>
      <c r="F53" s="281"/>
      <c r="G53" s="281"/>
      <c r="H53" s="281"/>
      <c r="I53" s="289"/>
      <c r="J53" s="268">
        <v>4530</v>
      </c>
      <c r="K53" s="382">
        <f>'TP-985.22'!L12</f>
        <v>0</v>
      </c>
    </row>
    <row r="54" spans="1:9" ht="15">
      <c r="A54" s="266"/>
      <c r="B54" s="240"/>
      <c r="C54" s="240"/>
      <c r="D54" s="240"/>
      <c r="E54" s="240"/>
      <c r="F54" s="240"/>
      <c r="G54" s="240"/>
      <c r="H54" s="240"/>
      <c r="I54" s="266"/>
    </row>
    <row r="55" spans="1:11" ht="15">
      <c r="A55" s="266"/>
      <c r="B55" s="240" t="s">
        <v>231</v>
      </c>
      <c r="C55" s="240"/>
      <c r="D55" s="240"/>
      <c r="E55" s="240"/>
      <c r="F55" s="240"/>
      <c r="G55" s="240"/>
      <c r="H55" s="240"/>
      <c r="I55" s="266"/>
      <c r="J55" s="240"/>
      <c r="K55" s="266"/>
    </row>
    <row r="56" spans="1:11" ht="18.75" thickBot="1">
      <c r="A56" s="266"/>
      <c r="B56" s="240" t="s">
        <v>232</v>
      </c>
      <c r="C56" s="240"/>
      <c r="D56" s="240"/>
      <c r="E56" s="240"/>
      <c r="F56" s="240"/>
      <c r="G56" s="240"/>
      <c r="H56" s="240"/>
      <c r="I56" s="240"/>
      <c r="J56" s="268">
        <v>4565</v>
      </c>
      <c r="K56" s="240"/>
    </row>
    <row r="57" spans="1:11" ht="15.75" thickBot="1">
      <c r="A57" s="266"/>
      <c r="B57" s="271"/>
      <c r="C57" t="s">
        <v>360</v>
      </c>
      <c r="D57" s="240"/>
      <c r="E57" s="240"/>
      <c r="F57" s="240"/>
      <c r="G57" s="240"/>
      <c r="H57" s="384"/>
      <c r="I57" s="266" t="s">
        <v>217</v>
      </c>
      <c r="J57" s="375"/>
      <c r="K57" s="266" t="s">
        <v>218</v>
      </c>
    </row>
    <row r="58" spans="1:11" ht="15.75" thickBot="1">
      <c r="A58" s="266"/>
      <c r="B58" s="271"/>
      <c r="C58" s="240"/>
      <c r="D58" s="240"/>
      <c r="E58" s="240"/>
      <c r="F58" s="240"/>
      <c r="G58" s="240"/>
      <c r="H58" s="240"/>
      <c r="I58" s="266"/>
      <c r="J58" s="240"/>
      <c r="K58" s="266"/>
    </row>
    <row r="59" spans="2:11" ht="18.75" thickBot="1">
      <c r="B59" s="240" t="s">
        <v>233</v>
      </c>
      <c r="J59" s="268">
        <v>4570</v>
      </c>
      <c r="K59" s="382">
        <f>'TP-985.22'!L13</f>
        <v>0</v>
      </c>
    </row>
    <row r="60" spans="2:11" ht="12.75">
      <c r="B60" s="240"/>
      <c r="K60" s="240"/>
    </row>
    <row r="61" ht="12.75">
      <c r="B61" s="271" t="s">
        <v>234</v>
      </c>
    </row>
    <row r="62" ht="13.5" thickBot="1">
      <c r="B62" s="271" t="s">
        <v>235</v>
      </c>
    </row>
    <row r="63" spans="2:14" ht="18.75" thickBot="1">
      <c r="B63" s="376" t="s">
        <v>236</v>
      </c>
      <c r="C63" s="374"/>
      <c r="D63" s="374"/>
      <c r="E63" s="374"/>
      <c r="F63" s="374"/>
      <c r="G63" s="374"/>
      <c r="H63" s="268">
        <v>4571</v>
      </c>
      <c r="I63" s="288">
        <v>0</v>
      </c>
      <c r="L63" s="374"/>
      <c r="M63" s="374"/>
      <c r="N63" s="374"/>
    </row>
    <row r="64" spans="2:9" ht="12.75">
      <c r="B64" s="271"/>
      <c r="I64" s="240"/>
    </row>
    <row r="65" spans="2:14" ht="15.75" thickBot="1">
      <c r="B65" s="376" t="s">
        <v>237</v>
      </c>
      <c r="C65" s="374"/>
      <c r="D65" s="374"/>
      <c r="E65" s="374"/>
      <c r="F65" s="374"/>
      <c r="G65" s="374"/>
      <c r="H65" s="374"/>
      <c r="I65" s="374"/>
      <c r="L65" s="374"/>
      <c r="M65" s="374"/>
      <c r="N65" s="374"/>
    </row>
    <row r="66" spans="2:14" ht="18.75" thickBot="1">
      <c r="B66" s="376" t="s">
        <v>238</v>
      </c>
      <c r="C66" s="374"/>
      <c r="D66" s="374"/>
      <c r="E66" s="374"/>
      <c r="F66" s="374"/>
      <c r="G66" s="374"/>
      <c r="H66" s="374"/>
      <c r="I66" s="374"/>
      <c r="J66" s="268">
        <v>4575</v>
      </c>
      <c r="K66" s="377">
        <f>'Revenus EFG'!G44</f>
        <v>0</v>
      </c>
      <c r="L66" s="374"/>
      <c r="M66" s="374"/>
      <c r="N66" s="374"/>
    </row>
    <row r="67" spans="2:11" ht="12.75">
      <c r="B67" s="271"/>
      <c r="K67" s="378"/>
    </row>
    <row r="68" spans="2:11" ht="13.5" thickBot="1">
      <c r="B68" s="271" t="s">
        <v>239</v>
      </c>
      <c r="K68" s="379"/>
    </row>
    <row r="69" spans="2:11" ht="18.75" thickBot="1">
      <c r="B69" s="271" t="s">
        <v>240</v>
      </c>
      <c r="J69" s="268">
        <v>4630</v>
      </c>
      <c r="K69" s="380">
        <f>'TP-985.22'!L22</f>
        <v>0</v>
      </c>
    </row>
    <row r="70" ht="12.75">
      <c r="K70" s="381"/>
    </row>
    <row r="71" spans="2:11" ht="13.5" thickBot="1">
      <c r="B71" t="s">
        <v>241</v>
      </c>
      <c r="K71" s="381"/>
    </row>
    <row r="72" spans="2:11" ht="18.75" thickBot="1">
      <c r="B72" t="s">
        <v>242</v>
      </c>
      <c r="J72" s="268">
        <v>4640</v>
      </c>
      <c r="K72" s="380">
        <f>'Revenus EFG'!G42</f>
        <v>0</v>
      </c>
    </row>
    <row r="73" ht="13.5" thickBot="1">
      <c r="K73" s="381"/>
    </row>
    <row r="74" spans="2:11" ht="18.75" thickBot="1">
      <c r="B74" t="s">
        <v>243</v>
      </c>
      <c r="J74" s="268">
        <v>4650</v>
      </c>
      <c r="K74" s="380">
        <f>SUM('TP-985.22'!L19:L20)+SUM('TP-985.22'!L24+'TP-985.22'!L25)</f>
        <v>0</v>
      </c>
    </row>
    <row r="75" ht="13.5" thickBot="1"/>
    <row r="76" spans="2:12" ht="18.75" thickBot="1">
      <c r="B76" s="273" t="s">
        <v>244</v>
      </c>
      <c r="C76" s="273"/>
      <c r="D76" s="273"/>
      <c r="E76" s="273"/>
      <c r="F76" s="273"/>
      <c r="G76" s="273"/>
      <c r="H76" s="273"/>
      <c r="J76" s="268">
        <v>4700</v>
      </c>
      <c r="K76" s="314">
        <f>SUM(K46,K50:K74)</f>
        <v>0</v>
      </c>
      <c r="L76" s="297"/>
    </row>
    <row r="77" spans="2:11" ht="15">
      <c r="B77" s="273"/>
      <c r="C77" s="273"/>
      <c r="D77" s="273"/>
      <c r="E77" s="273"/>
      <c r="F77" s="273"/>
      <c r="G77" s="273"/>
      <c r="H77" s="273"/>
      <c r="K77" s="240"/>
    </row>
    <row r="79" spans="1:2" ht="18">
      <c r="A79" s="267" t="s">
        <v>245</v>
      </c>
      <c r="B79" s="272" t="s">
        <v>246</v>
      </c>
    </row>
    <row r="80" ht="13.5" thickBot="1"/>
    <row r="81" spans="2:11" ht="18.75" thickBot="1">
      <c r="B81" s="271" t="s">
        <v>247</v>
      </c>
      <c r="J81" s="268">
        <v>4860</v>
      </c>
      <c r="K81" s="317">
        <f>SUM('Dépenses HIJKLMN'!G11:G12)</f>
        <v>0</v>
      </c>
    </row>
    <row r="82" spans="2:11" ht="13.5" thickBot="1">
      <c r="B82" s="271"/>
      <c r="K82" s="300"/>
    </row>
    <row r="83" spans="2:11" ht="18.75" thickBot="1">
      <c r="B83" s="271" t="s">
        <v>248</v>
      </c>
      <c r="J83" s="268">
        <v>4810</v>
      </c>
      <c r="K83" s="317">
        <f>SUM('Dépenses HIJKLMN'!G9:G52)</f>
        <v>0</v>
      </c>
    </row>
    <row r="84" spans="2:11" ht="12.75">
      <c r="B84" s="271"/>
      <c r="K84" s="318"/>
    </row>
    <row r="85" spans="2:11" ht="13.5" thickBot="1">
      <c r="B85" s="271" t="s">
        <v>249</v>
      </c>
      <c r="K85" s="300"/>
    </row>
    <row r="86" spans="2:11" ht="18.75" thickBot="1">
      <c r="B86" s="271" t="s">
        <v>250</v>
      </c>
      <c r="J86" s="268">
        <v>4920</v>
      </c>
      <c r="K86" s="317">
        <f>'Dépenses HIJKLMN'!G19+'Dépenses HIJKLMN'!G27+'Dépenses HIJKLMN'!G36+'Dépenses HIJKLMN'!G56+'Dépenses HIJKLMN'!G71+'Dépenses HIJKLMN'!G85+'Dépenses HIJKLMN'!G99-K81-K83-K95</f>
        <v>0</v>
      </c>
    </row>
    <row r="87" ht="13.5" thickBot="1">
      <c r="B87" s="271" t="s">
        <v>251</v>
      </c>
    </row>
    <row r="88" spans="2:12" ht="18.75" thickBot="1">
      <c r="B88" s="273" t="s">
        <v>252</v>
      </c>
      <c r="J88" s="268">
        <v>4950</v>
      </c>
      <c r="K88" s="314">
        <f>SUM(K81:K86)</f>
        <v>0</v>
      </c>
      <c r="L88" s="297"/>
    </row>
    <row r="89" spans="2:11" ht="15">
      <c r="B89" s="273"/>
      <c r="K89" s="240"/>
    </row>
    <row r="90" ht="12.75">
      <c r="B90" s="271" t="s">
        <v>253</v>
      </c>
    </row>
    <row r="91" ht="13.5" thickBot="1">
      <c r="B91" s="271"/>
    </row>
    <row r="92" spans="2:12" ht="18.75" thickBot="1">
      <c r="B92" s="240" t="s">
        <v>254</v>
      </c>
      <c r="C92" s="240"/>
      <c r="D92" s="240"/>
      <c r="E92" s="240"/>
      <c r="F92" s="240"/>
      <c r="G92" s="240"/>
      <c r="H92" s="268">
        <v>5000</v>
      </c>
      <c r="I92" s="315">
        <f>ROUND(K88*0.8,0)</f>
        <v>0</v>
      </c>
      <c r="J92" s="240"/>
      <c r="K92" s="240"/>
      <c r="L92" s="240"/>
    </row>
    <row r="93" spans="2:12" ht="18.75" thickBot="1">
      <c r="B93" s="240" t="s">
        <v>255</v>
      </c>
      <c r="C93" s="240"/>
      <c r="D93" s="240"/>
      <c r="E93" s="240"/>
      <c r="F93" s="240"/>
      <c r="G93" s="240"/>
      <c r="H93" s="268">
        <v>5010</v>
      </c>
      <c r="I93" s="316">
        <f>K88-I92</f>
        <v>0</v>
      </c>
      <c r="J93" s="240"/>
      <c r="K93" s="240"/>
      <c r="L93" s="240"/>
    </row>
    <row r="94" spans="2:12" ht="13.5" thickBot="1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</row>
    <row r="95" spans="2:11" ht="18.75" thickBot="1">
      <c r="B95" s="271" t="s">
        <v>531</v>
      </c>
      <c r="J95" s="268">
        <v>5050</v>
      </c>
      <c r="K95" s="317">
        <f>'Dépenses HIJKLMN'!G79+'Dépenses HIJKLMN'!G92+'Dépenses HIJKLMN'!G77+'Dépenses HIJKLMN'!G90</f>
        <v>0</v>
      </c>
    </row>
    <row r="96" ht="13.5" thickBot="1"/>
    <row r="97" spans="2:12" ht="18.75" thickBot="1">
      <c r="B97" s="273" t="s">
        <v>256</v>
      </c>
      <c r="J97" s="268">
        <v>5100</v>
      </c>
      <c r="K97" s="314">
        <f>K88+K95</f>
        <v>0</v>
      </c>
      <c r="L97" s="297"/>
    </row>
  </sheetData>
  <sheetProtection/>
  <mergeCells count="3">
    <mergeCell ref="A1:I1"/>
    <mergeCell ref="J3:K3"/>
    <mergeCell ref="A3:E3"/>
  </mergeCells>
  <printOptions gridLines="1"/>
  <pageMargins left="0.31496062992125984" right="0.31496062992125984" top="0.31496062992125984" bottom="0.31496062992125984" header="0" footer="0"/>
  <pageSetup fitToHeight="2" fitToWidth="1"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7.421875" style="0" customWidth="1"/>
    <col min="2" max="2" width="29.8515625" style="0" customWidth="1"/>
    <col min="3" max="3" width="8.140625" style="0" customWidth="1"/>
    <col min="4" max="4" width="5.7109375" style="0" customWidth="1"/>
    <col min="5" max="5" width="14.421875" style="0" customWidth="1"/>
    <col min="6" max="6" width="17.140625" style="0" customWidth="1"/>
    <col min="7" max="7" width="7.57421875" style="0" customWidth="1"/>
    <col min="8" max="8" width="5.7109375" style="0" customWidth="1"/>
    <col min="9" max="9" width="16.28125" style="0" customWidth="1"/>
    <col min="10" max="10" width="7.57421875" style="0" customWidth="1"/>
  </cols>
  <sheetData>
    <row r="1" spans="1:11" ht="18.75">
      <c r="A1" s="246" t="s">
        <v>195</v>
      </c>
      <c r="B1" s="246"/>
      <c r="D1" s="246" t="s">
        <v>196</v>
      </c>
      <c r="K1" s="247" t="s">
        <v>403</v>
      </c>
    </row>
    <row r="3" spans="1:9" ht="13.5" thickBot="1">
      <c r="A3" t="s">
        <v>198</v>
      </c>
      <c r="C3" s="445" t="str">
        <f>+Rapport!C2</f>
        <v>           RR</v>
      </c>
      <c r="D3" s="445"/>
      <c r="E3" s="445"/>
      <c r="H3" s="248" t="s">
        <v>199</v>
      </c>
      <c r="I3" s="249">
        <v>43100</v>
      </c>
    </row>
    <row r="5" spans="1:11" ht="21">
      <c r="A5" s="251" t="s">
        <v>404</v>
      </c>
      <c r="B5" s="251"/>
      <c r="C5" s="252"/>
      <c r="D5" s="252"/>
      <c r="E5" s="252"/>
      <c r="F5" s="252"/>
      <c r="G5" s="252"/>
      <c r="H5" s="252"/>
      <c r="I5" s="252"/>
      <c r="J5" s="252"/>
      <c r="K5" s="253" t="s">
        <v>405</v>
      </c>
    </row>
    <row r="7" spans="1:2" ht="18">
      <c r="A7" s="299" t="s">
        <v>406</v>
      </c>
      <c r="B7" t="s">
        <v>407</v>
      </c>
    </row>
    <row r="8" spans="2:10" ht="13.5" thickBot="1">
      <c r="B8" t="s">
        <v>508</v>
      </c>
      <c r="J8" s="240"/>
    </row>
    <row r="9" spans="2:11" ht="18.75" thickBot="1">
      <c r="B9" t="s">
        <v>408</v>
      </c>
      <c r="J9" s="268">
        <v>300</v>
      </c>
      <c r="K9" s="270"/>
    </row>
    <row r="10" ht="12.75">
      <c r="A10" s="300"/>
    </row>
    <row r="11" spans="1:2" ht="18">
      <c r="A11" s="299" t="s">
        <v>409</v>
      </c>
      <c r="B11" t="s">
        <v>410</v>
      </c>
    </row>
    <row r="12" ht="15.75" thickBot="1">
      <c r="B12" t="s">
        <v>537</v>
      </c>
    </row>
    <row r="13" spans="7:9" ht="18.75" thickBot="1">
      <c r="G13" s="268">
        <v>305</v>
      </c>
      <c r="H13" s="270"/>
      <c r="I13" s="301" t="s">
        <v>411</v>
      </c>
    </row>
    <row r="14" spans="1:9" ht="18.75" thickBot="1">
      <c r="A14" s="300"/>
      <c r="G14" s="268">
        <v>310</v>
      </c>
      <c r="H14" s="270"/>
      <c r="I14" s="301" t="s">
        <v>412</v>
      </c>
    </row>
    <row r="15" spans="1:9" ht="18.75" thickBot="1">
      <c r="A15" s="300"/>
      <c r="G15" s="268">
        <v>315</v>
      </c>
      <c r="H15" s="270"/>
      <c r="I15" s="301" t="s">
        <v>413</v>
      </c>
    </row>
    <row r="16" ht="13.5" thickBot="1">
      <c r="A16" s="300"/>
    </row>
    <row r="17" spans="1:11" ht="18.75" thickBot="1">
      <c r="A17" s="299" t="s">
        <v>414</v>
      </c>
      <c r="B17" t="s">
        <v>415</v>
      </c>
      <c r="J17" s="268">
        <v>370</v>
      </c>
      <c r="K17" s="270"/>
    </row>
    <row r="18" spans="1:2" ht="13.5" thickBot="1">
      <c r="A18" s="300"/>
      <c r="B18" t="s">
        <v>416</v>
      </c>
    </row>
    <row r="19" spans="1:11" ht="18.75" thickBot="1">
      <c r="A19" s="299" t="s">
        <v>417</v>
      </c>
      <c r="B19" t="s">
        <v>418</v>
      </c>
      <c r="J19" s="268">
        <v>380</v>
      </c>
      <c r="K19" s="270"/>
    </row>
    <row r="20" ht="13.5" thickBot="1">
      <c r="B20" t="s">
        <v>419</v>
      </c>
    </row>
    <row r="21" spans="1:11" ht="18.75" thickBot="1">
      <c r="A21" s="299">
        <v>3</v>
      </c>
      <c r="B21" t="s">
        <v>420</v>
      </c>
      <c r="J21" s="268">
        <v>390</v>
      </c>
      <c r="K21" s="270"/>
    </row>
    <row r="23" spans="1:11" ht="21">
      <c r="A23" s="251" t="s">
        <v>144</v>
      </c>
      <c r="B23" s="251"/>
      <c r="C23" s="252"/>
      <c r="D23" s="252"/>
      <c r="E23" s="252"/>
      <c r="F23" s="252"/>
      <c r="G23" s="252"/>
      <c r="H23" s="252"/>
      <c r="I23" s="252"/>
      <c r="J23" s="252"/>
      <c r="K23" s="253" t="s">
        <v>421</v>
      </c>
    </row>
    <row r="25" spans="1:2" ht="18.75" customHeight="1" thickBot="1">
      <c r="A25" s="299">
        <v>1</v>
      </c>
      <c r="B25" t="s">
        <v>616</v>
      </c>
    </row>
    <row r="26" spans="3:9" ht="18.75" thickBot="1">
      <c r="C26" s="268">
        <v>505</v>
      </c>
      <c r="D26" s="270"/>
      <c r="E26" t="s">
        <v>535</v>
      </c>
      <c r="G26" s="268">
        <v>550</v>
      </c>
      <c r="H26" s="270"/>
      <c r="I26" t="s">
        <v>538</v>
      </c>
    </row>
    <row r="27" spans="3:9" ht="18.75" thickBot="1">
      <c r="C27" s="268">
        <v>510</v>
      </c>
      <c r="D27" s="270"/>
      <c r="E27" t="s">
        <v>536</v>
      </c>
      <c r="I27" t="s">
        <v>539</v>
      </c>
    </row>
    <row r="28" spans="3:9" ht="18.75" thickBot="1">
      <c r="C28" s="268">
        <v>515</v>
      </c>
      <c r="D28" s="270"/>
      <c r="E28" t="s">
        <v>533</v>
      </c>
      <c r="G28" s="268">
        <v>555</v>
      </c>
      <c r="H28" s="270"/>
      <c r="I28" t="s">
        <v>422</v>
      </c>
    </row>
    <row r="29" spans="3:9" ht="18.75" thickBot="1">
      <c r="C29" s="268">
        <v>520</v>
      </c>
      <c r="D29" s="270"/>
      <c r="E29" t="s">
        <v>534</v>
      </c>
      <c r="G29" s="268">
        <v>560</v>
      </c>
      <c r="H29" s="270"/>
      <c r="I29" t="s">
        <v>423</v>
      </c>
    </row>
    <row r="30" spans="3:8" ht="18.75" thickBot="1">
      <c r="C30" s="268">
        <v>530</v>
      </c>
      <c r="D30" s="270"/>
      <c r="E30" t="s">
        <v>532</v>
      </c>
      <c r="G30" s="268">
        <v>565</v>
      </c>
      <c r="H30" t="s">
        <v>424</v>
      </c>
    </row>
    <row r="31" spans="3:7" ht="12.75">
      <c r="C31" s="240"/>
      <c r="D31" s="240"/>
      <c r="G31" s="240"/>
    </row>
    <row r="32" spans="1:2" ht="18.75" thickBot="1">
      <c r="A32" s="299">
        <v>2</v>
      </c>
      <c r="B32" t="s">
        <v>425</v>
      </c>
    </row>
    <row r="33" spans="10:11" ht="18.75" thickBot="1">
      <c r="J33" s="268">
        <v>580</v>
      </c>
      <c r="K33" s="270"/>
    </row>
  </sheetData>
  <sheetProtection/>
  <mergeCells count="1">
    <mergeCell ref="C3:E3"/>
  </mergeCells>
  <printOptions gridLines="1"/>
  <pageMargins left="0.31496062992125984" right="0.31496062992125984" top="0.31496062992125984" bottom="0.31496062992125984" header="0" footer="0"/>
  <pageSetup fitToHeight="1" fitToWidth="1" horizontalDpi="600" verticalDpi="600" orientation="portrait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7.57421875" style="0" customWidth="1"/>
    <col min="2" max="2" width="26.8515625" style="0" customWidth="1"/>
    <col min="3" max="3" width="13.7109375" style="0" customWidth="1"/>
    <col min="4" max="4" width="7.57421875" style="0" customWidth="1"/>
    <col min="5" max="5" width="11.421875" style="0" customWidth="1"/>
    <col min="6" max="6" width="7.57421875" style="0" customWidth="1"/>
    <col min="7" max="7" width="11.421875" style="0" customWidth="1"/>
    <col min="8" max="8" width="13.140625" style="0" customWidth="1"/>
    <col min="9" max="9" width="7.57421875" style="0" customWidth="1"/>
  </cols>
  <sheetData>
    <row r="1" spans="1:10" ht="18.75">
      <c r="A1" s="246" t="s">
        <v>195</v>
      </c>
      <c r="C1" s="246" t="s">
        <v>196</v>
      </c>
      <c r="J1" s="247" t="s">
        <v>426</v>
      </c>
    </row>
    <row r="3" spans="1:8" ht="13.5" thickBot="1">
      <c r="A3" t="s">
        <v>198</v>
      </c>
      <c r="C3" s="445" t="str">
        <f>+Rapport!C2</f>
        <v>           RR</v>
      </c>
      <c r="D3" s="445"/>
      <c r="G3" s="248" t="s">
        <v>199</v>
      </c>
      <c r="H3" s="249">
        <v>43100</v>
      </c>
    </row>
    <row r="4" spans="1:10" ht="21">
      <c r="A4" s="251" t="s">
        <v>427</v>
      </c>
      <c r="B4" s="252"/>
      <c r="C4" s="252"/>
      <c r="D4" s="252"/>
      <c r="E4" s="252"/>
      <c r="F4" s="252"/>
      <c r="G4" s="252"/>
      <c r="H4" s="252"/>
      <c r="I4" s="252"/>
      <c r="J4" s="253" t="s">
        <v>428</v>
      </c>
    </row>
    <row r="5" spans="1:9" ht="18.75" thickBot="1">
      <c r="A5" t="s">
        <v>617</v>
      </c>
      <c r="I5" s="268">
        <v>4020</v>
      </c>
    </row>
    <row r="6" spans="1:10" ht="13.5" thickBot="1">
      <c r="A6" t="s">
        <v>429</v>
      </c>
      <c r="I6" s="301" t="s">
        <v>211</v>
      </c>
      <c r="J6" s="270"/>
    </row>
    <row r="7" spans="9:10" ht="13.5" thickBot="1">
      <c r="I7" s="248" t="s">
        <v>212</v>
      </c>
      <c r="J7" s="270"/>
    </row>
    <row r="8" spans="1:5" ht="15">
      <c r="A8" s="302" t="s">
        <v>430</v>
      </c>
      <c r="D8" s="248"/>
      <c r="E8" s="240"/>
    </row>
    <row r="9" spans="1:6" ht="15.75" thickBot="1">
      <c r="A9" s="302" t="s">
        <v>431</v>
      </c>
      <c r="F9" s="302" t="s">
        <v>432</v>
      </c>
    </row>
    <row r="10" spans="1:10" ht="18.75" thickBot="1">
      <c r="A10" t="s">
        <v>433</v>
      </c>
      <c r="D10" s="268">
        <v>4100</v>
      </c>
      <c r="E10" s="308">
        <f>'TP-985.22'!L62</f>
        <v>0</v>
      </c>
      <c r="F10" t="s">
        <v>434</v>
      </c>
      <c r="I10" s="268">
        <v>4300</v>
      </c>
      <c r="J10" s="306">
        <f>'TP-985.22'!L73</f>
        <v>0</v>
      </c>
    </row>
    <row r="11" spans="1:10" ht="18.75" thickBot="1">
      <c r="A11" t="s">
        <v>435</v>
      </c>
      <c r="F11" t="s">
        <v>436</v>
      </c>
      <c r="I11" s="268">
        <v>4310</v>
      </c>
      <c r="J11" s="307" t="s">
        <v>352</v>
      </c>
    </row>
    <row r="12" ht="12" customHeight="1" thickBot="1">
      <c r="J12" s="240"/>
    </row>
    <row r="13" spans="1:6" ht="18.75" thickBot="1">
      <c r="A13" t="s">
        <v>437</v>
      </c>
      <c r="D13" s="268">
        <v>4110</v>
      </c>
      <c r="E13" s="307" t="str">
        <f>'TP-985.22'!L63</f>
        <v>N/A</v>
      </c>
      <c r="F13" t="s">
        <v>438</v>
      </c>
    </row>
    <row r="14" spans="1:10" ht="18.75" thickBot="1">
      <c r="A14" t="s">
        <v>439</v>
      </c>
      <c r="D14" s="268">
        <v>4120</v>
      </c>
      <c r="E14" s="308">
        <f>'TP-985.22'!L64</f>
        <v>0</v>
      </c>
      <c r="F14" t="s">
        <v>440</v>
      </c>
      <c r="I14" s="268">
        <v>4320</v>
      </c>
      <c r="J14" s="307" t="s">
        <v>352</v>
      </c>
    </row>
    <row r="15" spans="6:10" ht="18.75" thickBot="1">
      <c r="F15" t="s">
        <v>327</v>
      </c>
      <c r="I15" s="268">
        <v>4330</v>
      </c>
      <c r="J15" s="308">
        <f>'TP-985.22'!L75+'TP-985.22'!L76</f>
        <v>0</v>
      </c>
    </row>
    <row r="16" ht="13.5" thickBot="1"/>
    <row r="17" spans="1:6" ht="18.75" thickBot="1">
      <c r="A17" t="s">
        <v>441</v>
      </c>
      <c r="D17" s="268">
        <v>4130</v>
      </c>
      <c r="E17" s="307" t="s">
        <v>352</v>
      </c>
      <c r="F17" s="302" t="s">
        <v>220</v>
      </c>
    </row>
    <row r="18" spans="1:6" ht="18.75" thickBot="1">
      <c r="A18" t="s">
        <v>506</v>
      </c>
      <c r="D18" s="268">
        <v>4140</v>
      </c>
      <c r="E18" s="308">
        <f>'TP-985.22'!L65</f>
        <v>0</v>
      </c>
      <c r="F18" t="s">
        <v>442</v>
      </c>
    </row>
    <row r="19" spans="1:10" ht="18.75" thickBot="1">
      <c r="A19" t="s">
        <v>443</v>
      </c>
      <c r="D19" s="268">
        <v>4150</v>
      </c>
      <c r="E19" s="308">
        <f>'TP-985.22'!L66</f>
        <v>0</v>
      </c>
      <c r="I19" s="268">
        <v>4350</v>
      </c>
      <c r="J19" s="310">
        <f>SUM(J10:J15)</f>
        <v>0</v>
      </c>
    </row>
    <row r="20" spans="1:5" ht="18.75" thickBot="1">
      <c r="A20" t="s">
        <v>444</v>
      </c>
      <c r="D20" s="268">
        <v>4155</v>
      </c>
      <c r="E20" s="308">
        <f>'TP-985.22'!L67</f>
        <v>0</v>
      </c>
    </row>
    <row r="21" spans="1:5" ht="18.75" thickBot="1">
      <c r="A21" t="s">
        <v>445</v>
      </c>
      <c r="D21" s="268">
        <v>4160</v>
      </c>
      <c r="E21" s="307" t="s">
        <v>352</v>
      </c>
    </row>
    <row r="22" spans="1:8" ht="18.75" thickBot="1">
      <c r="A22" t="s">
        <v>446</v>
      </c>
      <c r="D22" s="268">
        <v>4165</v>
      </c>
      <c r="E22" s="307" t="s">
        <v>352</v>
      </c>
      <c r="F22" s="273" t="s">
        <v>447</v>
      </c>
      <c r="G22" s="273"/>
      <c r="H22" s="273"/>
    </row>
    <row r="23" spans="6:8" ht="15.75" thickBot="1">
      <c r="F23" s="273" t="s">
        <v>448</v>
      </c>
      <c r="G23" s="273"/>
      <c r="H23" s="273"/>
    </row>
    <row r="24" spans="1:8" ht="18.75" thickBot="1">
      <c r="A24" t="s">
        <v>449</v>
      </c>
      <c r="D24" s="268">
        <v>4166</v>
      </c>
      <c r="E24" s="309"/>
      <c r="F24" s="273" t="s">
        <v>450</v>
      </c>
      <c r="G24" s="273"/>
      <c r="H24" s="273"/>
    </row>
    <row r="25" spans="1:10" ht="18.75" thickBot="1">
      <c r="A25" t="s">
        <v>451</v>
      </c>
      <c r="D25" s="268">
        <v>4170</v>
      </c>
      <c r="E25" s="311">
        <f>'TP-985.22'!L68</f>
        <v>0</v>
      </c>
      <c r="I25" s="268">
        <v>4250</v>
      </c>
      <c r="J25" s="307" t="s">
        <v>352</v>
      </c>
    </row>
    <row r="26" ht="13.5" thickBot="1">
      <c r="A26" t="s">
        <v>452</v>
      </c>
    </row>
    <row r="27" spans="1:2" ht="18.75" thickBot="1">
      <c r="A27" s="268">
        <v>4180</v>
      </c>
      <c r="B27" s="270"/>
    </row>
    <row r="28" spans="1:5" ht="18.75" thickBot="1">
      <c r="A28" s="302" t="s">
        <v>453</v>
      </c>
      <c r="D28" s="268">
        <v>4200</v>
      </c>
      <c r="E28" s="310">
        <f>SUM(E10:E25)</f>
        <v>0</v>
      </c>
    </row>
    <row r="29" spans="1:10" ht="12.75">
      <c r="A29" s="303"/>
      <c r="B29" s="303"/>
      <c r="C29" s="303"/>
      <c r="D29" s="303"/>
      <c r="E29" s="303"/>
      <c r="F29" s="303"/>
      <c r="G29" s="303"/>
      <c r="H29" s="303"/>
      <c r="I29" s="303"/>
      <c r="J29" s="303"/>
    </row>
    <row r="30" spans="1:5" ht="15">
      <c r="A30" s="302" t="s">
        <v>540</v>
      </c>
      <c r="D30" s="248"/>
      <c r="E30" s="240"/>
    </row>
    <row r="32" ht="15.75" thickBot="1">
      <c r="A32" s="302" t="s">
        <v>224</v>
      </c>
    </row>
    <row r="33" spans="1:10" ht="18.75" thickBot="1">
      <c r="A33" t="s">
        <v>454</v>
      </c>
      <c r="I33" s="268">
        <v>4500</v>
      </c>
      <c r="J33" s="306">
        <f>'TP-985.22'!L7</f>
        <v>0</v>
      </c>
    </row>
    <row r="34" ht="13.5" thickBot="1">
      <c r="A34" t="s">
        <v>455</v>
      </c>
    </row>
    <row r="35" spans="1:8" ht="18.75" thickBot="1">
      <c r="A35" t="s">
        <v>456</v>
      </c>
      <c r="F35" s="268">
        <v>5610</v>
      </c>
      <c r="G35" s="307" t="str">
        <f>'TP-985.22'!J8</f>
        <v>N/A</v>
      </c>
      <c r="H35" s="240"/>
    </row>
    <row r="36" spans="1:8" ht="18.75" thickBot="1">
      <c r="A36" t="s">
        <v>457</v>
      </c>
      <c r="F36" s="268">
        <v>4505</v>
      </c>
      <c r="G36" s="307" t="s">
        <v>352</v>
      </c>
      <c r="H36" s="240"/>
    </row>
    <row r="37" spans="1:10" ht="18.75" thickBot="1">
      <c r="A37" t="s">
        <v>458</v>
      </c>
      <c r="I37" s="268">
        <v>4510</v>
      </c>
      <c r="J37" s="306">
        <f>'TP-985.22'!L9</f>
        <v>0</v>
      </c>
    </row>
    <row r="38" ht="13.5" thickBot="1"/>
    <row r="39" spans="1:10" ht="18.75" thickBot="1">
      <c r="A39" t="s">
        <v>459</v>
      </c>
      <c r="I39" s="268">
        <v>4530</v>
      </c>
      <c r="J39" s="306">
        <f>'TP-985.22'!L12</f>
        <v>0</v>
      </c>
    </row>
    <row r="40" spans="1:10" ht="18.75" thickBot="1">
      <c r="A40" t="s">
        <v>460</v>
      </c>
      <c r="I40" s="268">
        <v>4540</v>
      </c>
      <c r="J40" s="350">
        <f>'TP-985.22'!J15</f>
        <v>0</v>
      </c>
    </row>
    <row r="41" spans="1:10" ht="18.75" thickBot="1">
      <c r="A41" t="s">
        <v>461</v>
      </c>
      <c r="I41" s="268">
        <v>4550</v>
      </c>
      <c r="J41" s="350">
        <f>'TP-985.22'!J16</f>
        <v>0</v>
      </c>
    </row>
    <row r="42" spans="1:10" ht="18.75" thickBot="1">
      <c r="A42" t="s">
        <v>462</v>
      </c>
      <c r="I42" s="268">
        <v>4560</v>
      </c>
      <c r="J42" s="350">
        <f>'TP-985.22'!J17</f>
        <v>0</v>
      </c>
    </row>
    <row r="44" ht="12.75">
      <c r="A44" t="s">
        <v>463</v>
      </c>
    </row>
    <row r="45" spans="1:8" ht="13.5" thickBot="1">
      <c r="A45" t="s">
        <v>464</v>
      </c>
      <c r="H45" s="240"/>
    </row>
    <row r="46" spans="1:13" ht="18.75" thickBot="1">
      <c r="A46" s="356" t="s">
        <v>465</v>
      </c>
      <c r="B46" s="356"/>
      <c r="C46" s="356"/>
      <c r="D46" s="356"/>
      <c r="E46" s="356"/>
      <c r="F46" s="268">
        <v>4571</v>
      </c>
      <c r="G46" s="307" t="s">
        <v>352</v>
      </c>
      <c r="H46" s="356"/>
      <c r="I46" s="356"/>
      <c r="J46" s="356"/>
      <c r="K46" s="356"/>
      <c r="L46" s="356"/>
      <c r="M46" s="356"/>
    </row>
    <row r="47" spans="1:13" ht="18.75" thickBot="1">
      <c r="A47" s="356" t="s">
        <v>466</v>
      </c>
      <c r="B47" s="356"/>
      <c r="C47" s="356"/>
      <c r="D47" s="356"/>
      <c r="E47" s="356"/>
      <c r="F47" s="356"/>
      <c r="G47" s="356"/>
      <c r="H47" s="356"/>
      <c r="I47" s="268">
        <v>4575</v>
      </c>
      <c r="J47" s="306">
        <f>'TP-985.22'!L18</f>
        <v>0</v>
      </c>
      <c r="K47" s="356"/>
      <c r="L47" s="356"/>
      <c r="M47" s="356"/>
    </row>
    <row r="48" spans="1:10" ht="18.75" thickBot="1">
      <c r="A48" t="s">
        <v>467</v>
      </c>
      <c r="I48" s="268">
        <v>4580</v>
      </c>
      <c r="J48" s="306">
        <f>'TP-985.22'!L19</f>
        <v>0</v>
      </c>
    </row>
    <row r="49" spans="1:8" ht="18.75" thickBot="1">
      <c r="A49" t="s">
        <v>468</v>
      </c>
      <c r="F49" s="268">
        <v>4590</v>
      </c>
      <c r="G49" s="307" t="s">
        <v>352</v>
      </c>
      <c r="H49" s="240"/>
    </row>
    <row r="50" spans="1:10" ht="18.75" thickBot="1">
      <c r="A50" t="s">
        <v>469</v>
      </c>
      <c r="I50" s="268">
        <v>4600</v>
      </c>
      <c r="J50" s="306">
        <f>'T3010 page 3'!K72</f>
        <v>0</v>
      </c>
    </row>
    <row r="51" spans="1:10" ht="18.75" thickBot="1">
      <c r="A51" t="s">
        <v>470</v>
      </c>
      <c r="I51" s="268">
        <v>4610</v>
      </c>
      <c r="J51" s="306">
        <f>'TP-985.22'!L20</f>
        <v>0</v>
      </c>
    </row>
    <row r="52" spans="1:10" ht="18.75" thickBot="1">
      <c r="A52" t="s">
        <v>471</v>
      </c>
      <c r="I52" s="268">
        <v>4620</v>
      </c>
      <c r="J52" s="307" t="s">
        <v>352</v>
      </c>
    </row>
    <row r="53" spans="1:10" ht="18.75" thickBot="1">
      <c r="A53" t="s">
        <v>472</v>
      </c>
      <c r="I53" s="268">
        <v>4630</v>
      </c>
      <c r="J53" s="307" t="s">
        <v>352</v>
      </c>
    </row>
    <row r="54" ht="13.5" thickBot="1">
      <c r="A54" t="s">
        <v>473</v>
      </c>
    </row>
    <row r="55" spans="1:10" ht="18.75" thickBot="1">
      <c r="A55" s="304" t="s">
        <v>474</v>
      </c>
      <c r="I55" s="268">
        <v>4640</v>
      </c>
      <c r="J55" s="307" t="s">
        <v>352</v>
      </c>
    </row>
    <row r="56" spans="1:10" ht="18.75" thickBot="1">
      <c r="A56" t="s">
        <v>243</v>
      </c>
      <c r="I56" s="268">
        <v>4650</v>
      </c>
      <c r="J56" s="306">
        <f>'TP-985.22'!L25</f>
        <v>0</v>
      </c>
    </row>
    <row r="57" ht="12.75">
      <c r="A57" t="s">
        <v>475</v>
      </c>
    </row>
    <row r="58" spans="1:10" ht="18.75" thickBot="1">
      <c r="A58" t="s">
        <v>476</v>
      </c>
      <c r="D58" s="268">
        <v>4655</v>
      </c>
      <c r="E58" s="244"/>
      <c r="F58" s="244"/>
      <c r="G58" s="244"/>
      <c r="H58" s="244"/>
      <c r="I58" s="244"/>
      <c r="J58" s="244"/>
    </row>
    <row r="59" spans="1:10" ht="18.75" thickBot="1">
      <c r="A59" t="s">
        <v>477</v>
      </c>
      <c r="I59" s="268">
        <v>4700</v>
      </c>
      <c r="J59" s="312">
        <f>SUM(J33:J56)</f>
        <v>0</v>
      </c>
    </row>
    <row r="60" spans="1:10" ht="12.75">
      <c r="A60" s="303"/>
      <c r="B60" s="303"/>
      <c r="C60" s="303"/>
      <c r="D60" s="303"/>
      <c r="E60" s="303"/>
      <c r="F60" s="303"/>
      <c r="G60" s="303"/>
      <c r="H60" s="303"/>
      <c r="I60" s="303"/>
      <c r="J60" s="303"/>
    </row>
  </sheetData>
  <sheetProtection/>
  <mergeCells count="1">
    <mergeCell ref="C3:D3"/>
  </mergeCells>
  <printOptions gridLines="1" headings="1"/>
  <pageMargins left="0.31496062992125984" right="0.31496062992125984" top="0.31496062992125984" bottom="0.31496062992125984" header="0" footer="0"/>
  <pageSetup fitToHeight="2" fitToWidth="1" horizontalDpi="600" verticalDpi="6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1.421875" style="0" customWidth="1"/>
    <col min="2" max="2" width="16.140625" style="0" customWidth="1"/>
    <col min="3" max="3" width="15.00390625" style="0" customWidth="1"/>
    <col min="4" max="4" width="11.421875" style="0" customWidth="1"/>
    <col min="5" max="5" width="16.00390625" style="0" customWidth="1"/>
    <col min="6" max="7" width="7.57421875" style="0" customWidth="1"/>
    <col min="8" max="8" width="11.421875" style="0" customWidth="1"/>
    <col min="9" max="9" width="7.57421875" style="0" customWidth="1"/>
  </cols>
  <sheetData>
    <row r="1" spans="1:10" ht="18.75">
      <c r="A1" s="246" t="s">
        <v>195</v>
      </c>
      <c r="C1" s="246" t="s">
        <v>196</v>
      </c>
      <c r="J1" s="247" t="s">
        <v>478</v>
      </c>
    </row>
    <row r="3" spans="1:8" ht="13.5" thickBot="1">
      <c r="A3" t="s">
        <v>618</v>
      </c>
      <c r="C3" s="445" t="str">
        <f>+Rapport!C2</f>
        <v>           RR</v>
      </c>
      <c r="D3" s="445"/>
      <c r="G3" s="248" t="s">
        <v>199</v>
      </c>
      <c r="H3" s="249">
        <v>43100</v>
      </c>
    </row>
    <row r="5" ht="15.75" thickBot="1">
      <c r="A5" s="273" t="s">
        <v>246</v>
      </c>
    </row>
    <row r="6" spans="1:10" ht="18.75" thickBot="1">
      <c r="A6" t="s">
        <v>479</v>
      </c>
      <c r="I6" s="268">
        <v>4800</v>
      </c>
      <c r="J6" s="309">
        <f>'TP-985.22'!L29</f>
        <v>0</v>
      </c>
    </row>
    <row r="7" spans="1:10" ht="18.75" thickBot="1">
      <c r="A7" t="s">
        <v>480</v>
      </c>
      <c r="I7" s="268">
        <v>4810</v>
      </c>
      <c r="J7" s="309">
        <f>'TP-985.22'!L30</f>
        <v>0</v>
      </c>
    </row>
    <row r="8" spans="1:10" ht="18.75" thickBot="1">
      <c r="A8" t="s">
        <v>481</v>
      </c>
      <c r="I8" s="268">
        <v>4820</v>
      </c>
      <c r="J8" s="309">
        <f>'TP-985.22'!L31</f>
        <v>0</v>
      </c>
    </row>
    <row r="9" spans="1:10" ht="18.75" thickBot="1">
      <c r="A9" t="s">
        <v>482</v>
      </c>
      <c r="I9" s="268">
        <v>4830</v>
      </c>
      <c r="J9" s="309">
        <f>'Dépenses HIJKLMN'!G14</f>
        <v>0</v>
      </c>
    </row>
    <row r="10" spans="1:10" ht="18.75" thickBot="1">
      <c r="A10" t="s">
        <v>287</v>
      </c>
      <c r="I10" s="268">
        <v>4840</v>
      </c>
      <c r="J10" s="309">
        <f>'TP-985.22'!L32-J9</f>
        <v>0</v>
      </c>
    </row>
    <row r="11" spans="1:10" ht="18.75" thickBot="1">
      <c r="A11" t="s">
        <v>483</v>
      </c>
      <c r="I11" s="268">
        <v>4850</v>
      </c>
      <c r="J11" s="309">
        <f>'TP-985.22'!L33</f>
        <v>0</v>
      </c>
    </row>
    <row r="12" spans="1:10" ht="18.75" thickBot="1">
      <c r="A12" t="s">
        <v>357</v>
      </c>
      <c r="I12" s="268">
        <v>4860</v>
      </c>
      <c r="J12" s="309">
        <f>'TP-985.22'!L34</f>
        <v>0</v>
      </c>
    </row>
    <row r="13" spans="1:10" ht="18.75" thickBot="1">
      <c r="A13" t="s">
        <v>484</v>
      </c>
      <c r="I13" s="268">
        <v>4870</v>
      </c>
      <c r="J13" s="309">
        <f>'TP-985.22'!L35</f>
        <v>0</v>
      </c>
    </row>
    <row r="14" spans="1:10" ht="13.5" thickBot="1">
      <c r="A14" t="s">
        <v>485</v>
      </c>
      <c r="J14" s="313"/>
    </row>
    <row r="15" spans="1:10" ht="18.75" thickBot="1">
      <c r="A15" t="s">
        <v>486</v>
      </c>
      <c r="I15" s="268">
        <v>4880</v>
      </c>
      <c r="J15" s="309">
        <f>'TP-985.22'!L36</f>
        <v>0</v>
      </c>
    </row>
    <row r="16" spans="1:10" ht="18.75" thickBot="1">
      <c r="A16" t="s">
        <v>487</v>
      </c>
      <c r="I16" s="268">
        <v>4890</v>
      </c>
      <c r="J16" s="309">
        <f>'TP-985.22'!L38-J35</f>
        <v>0</v>
      </c>
    </row>
    <row r="17" spans="1:10" ht="18.75" thickBot="1">
      <c r="A17" t="s">
        <v>488</v>
      </c>
      <c r="I17" s="268">
        <v>4891</v>
      </c>
      <c r="J17" s="354">
        <f>'TP-985.22'!L37</f>
        <v>0</v>
      </c>
    </row>
    <row r="18" spans="1:10" ht="18.75" thickBot="1">
      <c r="A18" t="s">
        <v>489</v>
      </c>
      <c r="I18" s="268">
        <v>4900</v>
      </c>
      <c r="J18" s="354">
        <f>'Immobilisations B'!E37</f>
        <v>0</v>
      </c>
    </row>
    <row r="19" spans="1:10" ht="18.75" thickBot="1">
      <c r="A19" t="s">
        <v>490</v>
      </c>
      <c r="I19" s="268">
        <v>4910</v>
      </c>
      <c r="J19" s="307" t="s">
        <v>352</v>
      </c>
    </row>
    <row r="20" ht="13.5" thickBot="1">
      <c r="A20" t="s">
        <v>491</v>
      </c>
    </row>
    <row r="21" spans="1:10" ht="18.75" thickBot="1">
      <c r="A21" t="s">
        <v>492</v>
      </c>
      <c r="I21" s="268">
        <v>4920</v>
      </c>
      <c r="J21" s="309">
        <f>'TP-985.22'!L40</f>
        <v>0</v>
      </c>
    </row>
    <row r="22" ht="12.75">
      <c r="A22" t="s">
        <v>493</v>
      </c>
    </row>
    <row r="23" spans="1:10" ht="18.75" thickBot="1">
      <c r="A23" t="s">
        <v>494</v>
      </c>
      <c r="F23" s="268">
        <v>4930</v>
      </c>
      <c r="G23" s="244"/>
      <c r="H23" s="244"/>
      <c r="I23" s="244"/>
      <c r="J23" s="244"/>
    </row>
    <row r="25" spans="1:8" ht="15.75" thickBot="1">
      <c r="A25" s="273" t="s">
        <v>495</v>
      </c>
      <c r="B25" s="273"/>
      <c r="C25" s="273"/>
      <c r="D25" s="273"/>
      <c r="E25" s="273"/>
      <c r="F25" s="273"/>
      <c r="G25" s="273"/>
      <c r="H25" s="273"/>
    </row>
    <row r="26" spans="1:11" ht="18.75" thickBot="1">
      <c r="A26" s="273" t="s">
        <v>496</v>
      </c>
      <c r="B26" s="273"/>
      <c r="C26" s="273"/>
      <c r="D26" s="273"/>
      <c r="E26" s="273"/>
      <c r="F26" s="273"/>
      <c r="G26" s="273"/>
      <c r="H26" s="273"/>
      <c r="I26" s="268">
        <v>4950</v>
      </c>
      <c r="J26" s="310">
        <f>SUM(J6:J21)</f>
        <v>0</v>
      </c>
      <c r="K26" s="297"/>
    </row>
    <row r="28" ht="13.5" thickBot="1">
      <c r="A28" t="s">
        <v>497</v>
      </c>
    </row>
    <row r="29" spans="1:8" ht="18.75" thickBot="1">
      <c r="A29" t="s">
        <v>498</v>
      </c>
      <c r="G29" s="268">
        <v>5000</v>
      </c>
      <c r="H29" s="351">
        <f>J26*0.8</f>
        <v>0</v>
      </c>
    </row>
    <row r="30" spans="1:8" ht="18.75" thickBot="1">
      <c r="A30" t="s">
        <v>499</v>
      </c>
      <c r="G30" s="268">
        <v>5010</v>
      </c>
      <c r="H30" s="352">
        <f>J26*0.15</f>
        <v>0</v>
      </c>
    </row>
    <row r="31" spans="1:8" ht="18.75" thickBot="1">
      <c r="A31" t="s">
        <v>500</v>
      </c>
      <c r="G31" s="268">
        <v>5020</v>
      </c>
      <c r="H31" s="307" t="s">
        <v>352</v>
      </c>
    </row>
    <row r="32" ht="13.5" thickBot="1">
      <c r="A32" t="s">
        <v>501</v>
      </c>
    </row>
    <row r="33" spans="1:8" ht="18.75" thickBot="1">
      <c r="A33" t="s">
        <v>502</v>
      </c>
      <c r="G33" s="268">
        <v>5030</v>
      </c>
      <c r="H33" s="307" t="s">
        <v>352</v>
      </c>
    </row>
    <row r="34" spans="1:8" ht="18.75" thickBot="1">
      <c r="A34" t="s">
        <v>503</v>
      </c>
      <c r="G34" s="268">
        <v>5040</v>
      </c>
      <c r="H34" s="352">
        <f>J26*0.05</f>
        <v>0</v>
      </c>
    </row>
    <row r="35" spans="1:10" ht="18.75" thickBot="1">
      <c r="A35" t="s">
        <v>504</v>
      </c>
      <c r="H35" s="240"/>
      <c r="I35" s="305">
        <v>5050</v>
      </c>
      <c r="J35" s="270">
        <f>'T3010 page 3'!K95</f>
        <v>0</v>
      </c>
    </row>
    <row r="36" spans="1:11" ht="18.75" thickBot="1">
      <c r="A36" s="273" t="s">
        <v>505</v>
      </c>
      <c r="B36" s="273"/>
      <c r="C36" s="273"/>
      <c r="D36" s="273"/>
      <c r="E36" s="273"/>
      <c r="F36" s="273"/>
      <c r="G36" s="273"/>
      <c r="H36" s="273"/>
      <c r="I36" s="305">
        <v>5100</v>
      </c>
      <c r="J36" s="353">
        <f>J26+J35</f>
        <v>0</v>
      </c>
      <c r="K36" s="297"/>
    </row>
    <row r="37" spans="1:10" ht="12.75">
      <c r="A37" s="303"/>
      <c r="B37" s="303"/>
      <c r="C37" s="303"/>
      <c r="D37" s="303"/>
      <c r="E37" s="303"/>
      <c r="F37" s="303"/>
      <c r="G37" s="303"/>
      <c r="H37" s="303"/>
      <c r="I37" s="303"/>
      <c r="J37" s="303"/>
    </row>
  </sheetData>
  <sheetProtection/>
  <mergeCells count="1">
    <mergeCell ref="C3:D3"/>
  </mergeCells>
  <printOptions gridLines="1"/>
  <pageMargins left="0.31496062992125984" right="0.31496062992125984" top="0.31496062992125984" bottom="0.31496062992125984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00390625" style="16" customWidth="1"/>
    <col min="2" max="2" width="73.57421875" style="16" customWidth="1"/>
    <col min="3" max="3" width="8.00390625" style="16" customWidth="1"/>
    <col min="4" max="4" width="15.8515625" style="16" customWidth="1"/>
    <col min="5" max="5" width="1.57421875" style="16" customWidth="1"/>
    <col min="6" max="16384" width="9.140625" style="16" customWidth="1"/>
  </cols>
  <sheetData>
    <row r="1" spans="1:4" ht="18.75">
      <c r="A1" s="394" t="s">
        <v>545</v>
      </c>
      <c r="B1" s="394"/>
      <c r="D1" s="17">
        <v>2017</v>
      </c>
    </row>
    <row r="2" spans="1:4" ht="15" customHeight="1">
      <c r="A2" s="399" t="s">
        <v>18</v>
      </c>
      <c r="B2" s="400"/>
      <c r="C2" s="395" t="s">
        <v>619</v>
      </c>
      <c r="D2" s="395"/>
    </row>
    <row r="3" spans="1:4" ht="19.5" customHeight="1" thickBot="1">
      <c r="A3" s="401" t="s">
        <v>543</v>
      </c>
      <c r="B3" s="401"/>
      <c r="C3" s="396">
        <v>43100</v>
      </c>
      <c r="D3" s="396"/>
    </row>
    <row r="4" spans="1:4" ht="19.5" customHeight="1" thickBot="1">
      <c r="A4" s="397" t="s">
        <v>544</v>
      </c>
      <c r="B4" s="397"/>
      <c r="C4" s="397"/>
      <c r="D4" s="397"/>
    </row>
    <row r="5" spans="2:4" ht="15.75">
      <c r="B5" s="19" t="s">
        <v>509</v>
      </c>
      <c r="D5" s="20" t="s">
        <v>20</v>
      </c>
    </row>
    <row r="6" spans="2:4" ht="19.5" thickBot="1">
      <c r="B6" s="21" t="s">
        <v>21</v>
      </c>
      <c r="D6" s="20"/>
    </row>
    <row r="7" spans="1:4" ht="19.5" customHeight="1" thickBot="1">
      <c r="A7" s="22"/>
      <c r="B7" s="371" t="s">
        <v>546</v>
      </c>
      <c r="C7" s="15"/>
      <c r="D7" s="324">
        <f>'Revenus EFG'!G58</f>
        <v>0</v>
      </c>
    </row>
    <row r="8" spans="1:4" ht="19.5" customHeight="1" thickBot="1">
      <c r="A8" s="22"/>
      <c r="B8" s="371" t="s">
        <v>547</v>
      </c>
      <c r="C8" s="15"/>
      <c r="D8" s="324">
        <f>'Revenus EFG'!G59</f>
        <v>0</v>
      </c>
    </row>
    <row r="9" spans="1:4" ht="19.5" customHeight="1" thickBot="1">
      <c r="A9" s="22"/>
      <c r="B9" s="371" t="s">
        <v>548</v>
      </c>
      <c r="C9" s="15"/>
      <c r="D9" s="324">
        <f>'Revenus EFG'!G60</f>
        <v>0</v>
      </c>
    </row>
    <row r="10" spans="1:4" ht="19.5" customHeight="1" thickBot="1">
      <c r="A10" s="22"/>
      <c r="B10" s="371" t="s">
        <v>549</v>
      </c>
      <c r="C10" s="15"/>
      <c r="D10" s="324">
        <f>+'Comptes à recevoir A'!E14</f>
        <v>0</v>
      </c>
    </row>
    <row r="11" spans="1:4" ht="19.5" customHeight="1" thickBot="1">
      <c r="A11" s="22"/>
      <c r="B11" s="371" t="s">
        <v>550</v>
      </c>
      <c r="C11" s="15"/>
      <c r="D11" s="324">
        <f>'Revenus EFG'!G61</f>
        <v>0</v>
      </c>
    </row>
    <row r="12" spans="1:4" ht="19.5" customHeight="1" thickBot="1">
      <c r="A12" s="22"/>
      <c r="B12" s="371" t="s">
        <v>551</v>
      </c>
      <c r="C12" s="15"/>
      <c r="D12" s="324">
        <f>'Revenus EFG'!G62</f>
        <v>0</v>
      </c>
    </row>
    <row r="13" spans="1:4" ht="19.5" customHeight="1" thickBot="1">
      <c r="A13" s="22"/>
      <c r="B13" s="371" t="s">
        <v>552</v>
      </c>
      <c r="C13" s="15"/>
      <c r="D13" s="324">
        <f>+'Immobilisations B'!I26+'Immobilisations B'!I37</f>
        <v>0</v>
      </c>
    </row>
    <row r="14" spans="2:4" ht="19.5" thickBot="1">
      <c r="B14" s="21" t="s">
        <v>25</v>
      </c>
      <c r="D14" s="20"/>
    </row>
    <row r="15" spans="1:4" ht="19.5" customHeight="1" thickBot="1">
      <c r="A15" s="22"/>
      <c r="B15" s="371" t="s">
        <v>553</v>
      </c>
      <c r="C15" s="15"/>
      <c r="D15" s="324">
        <f>'Revenus EFG'!G65</f>
        <v>0</v>
      </c>
    </row>
    <row r="16" spans="1:4" ht="19.5" customHeight="1" thickBot="1">
      <c r="A16" s="22"/>
      <c r="B16" s="371" t="s">
        <v>554</v>
      </c>
      <c r="C16" s="15"/>
      <c r="D16" s="324">
        <f>'Revenus EFG'!G66</f>
        <v>0</v>
      </c>
    </row>
    <row r="17" spans="1:4" ht="19.5" customHeight="1" thickBot="1">
      <c r="A17" s="22"/>
      <c r="B17" s="371" t="s">
        <v>555</v>
      </c>
      <c r="C17" s="15"/>
      <c r="D17" s="324">
        <f>+'Comptes à payer C'!E15</f>
        <v>0</v>
      </c>
    </row>
    <row r="18" spans="1:4" ht="19.5" customHeight="1" thickBot="1">
      <c r="A18" s="22"/>
      <c r="B18" s="371" t="s">
        <v>556</v>
      </c>
      <c r="C18" s="15"/>
      <c r="D18" s="324">
        <f>'Revenus EFG'!G67</f>
        <v>0</v>
      </c>
    </row>
    <row r="19" spans="1:4" ht="19.5" customHeight="1">
      <c r="A19" s="22"/>
      <c r="B19" s="371" t="s">
        <v>557</v>
      </c>
      <c r="C19" s="15"/>
      <c r="D19" s="328">
        <f>'Revenus EFG'!G68</f>
        <v>0</v>
      </c>
    </row>
    <row r="20" spans="1:4" ht="19.5" customHeight="1" hidden="1" thickBot="1">
      <c r="A20" s="22"/>
      <c r="B20" s="372" t="s">
        <v>558</v>
      </c>
      <c r="C20" s="15"/>
      <c r="D20" s="330"/>
    </row>
    <row r="21" spans="1:4" ht="19.5" customHeight="1" thickBot="1">
      <c r="A21" s="22"/>
      <c r="B21" s="371" t="s">
        <v>559</v>
      </c>
      <c r="C21" s="15"/>
      <c r="D21" s="329">
        <f>+'Dette à long terme D'!G14</f>
        <v>0</v>
      </c>
    </row>
    <row r="22" spans="1:4" ht="19.5" thickBot="1">
      <c r="A22" s="22"/>
      <c r="B22" s="21" t="s">
        <v>30</v>
      </c>
      <c r="D22" s="20"/>
    </row>
    <row r="23" spans="1:4" ht="19.5" customHeight="1" thickBot="1">
      <c r="A23" s="22"/>
      <c r="B23" s="371" t="s">
        <v>560</v>
      </c>
      <c r="C23" s="15"/>
      <c r="D23" s="323">
        <f>'Revenus EFG'!G20</f>
        <v>0</v>
      </c>
    </row>
    <row r="24" spans="1:4" ht="19.5" customHeight="1" thickBot="1">
      <c r="A24" s="22"/>
      <c r="B24" s="371" t="s">
        <v>561</v>
      </c>
      <c r="C24" s="15"/>
      <c r="D24" s="323">
        <f>'Revenus EFG'!G31</f>
        <v>0</v>
      </c>
    </row>
    <row r="25" spans="1:4" ht="19.5" customHeight="1" thickBot="1">
      <c r="A25" s="22"/>
      <c r="B25" s="371" t="s">
        <v>562</v>
      </c>
      <c r="C25" s="15"/>
      <c r="D25" s="324">
        <f>'Revenus EFG'!G36</f>
        <v>0</v>
      </c>
    </row>
    <row r="26" spans="1:4" ht="19.5" customHeight="1" thickBot="1">
      <c r="A26" s="22"/>
      <c r="B26" s="371" t="s">
        <v>563</v>
      </c>
      <c r="C26" s="15"/>
      <c r="D26" s="324">
        <f>'Revenus EFG'!G37</f>
        <v>0</v>
      </c>
    </row>
    <row r="27" spans="1:4" ht="19.5" customHeight="1" thickBot="1">
      <c r="A27" s="22"/>
      <c r="B27" s="371" t="s">
        <v>564</v>
      </c>
      <c r="C27" s="15"/>
      <c r="D27" s="23">
        <f>'Revenus EFG'!G46-SUM('Revenus EFG'!G36:G37)</f>
        <v>0</v>
      </c>
    </row>
    <row r="28" spans="2:4" ht="19.5" thickBot="1">
      <c r="B28" s="21" t="s">
        <v>31</v>
      </c>
      <c r="D28" s="20"/>
    </row>
    <row r="29" spans="1:4" ht="19.5" customHeight="1" thickBot="1">
      <c r="A29" s="22"/>
      <c r="B29" s="371" t="s">
        <v>565</v>
      </c>
      <c r="C29" s="15"/>
      <c r="D29" s="323">
        <f>'Dépenses HIJKLMN'!G19</f>
        <v>0</v>
      </c>
    </row>
    <row r="30" spans="1:4" ht="19.5" customHeight="1" thickBot="1">
      <c r="A30" s="22"/>
      <c r="B30" s="371" t="s">
        <v>566</v>
      </c>
      <c r="C30" s="15"/>
      <c r="D30" s="323">
        <f>'Dépenses HIJKLMN'!G27</f>
        <v>0</v>
      </c>
    </row>
    <row r="31" spans="1:4" ht="19.5" customHeight="1" thickBot="1">
      <c r="A31" s="22"/>
      <c r="B31" s="371" t="s">
        <v>567</v>
      </c>
      <c r="C31" s="15"/>
      <c r="D31" s="323">
        <f>'Dépenses HIJKLMN'!G36</f>
        <v>0</v>
      </c>
    </row>
    <row r="32" spans="1:4" ht="19.5" customHeight="1" thickBot="1">
      <c r="A32" s="22"/>
      <c r="B32" s="371" t="s">
        <v>568</v>
      </c>
      <c r="C32" s="15"/>
      <c r="D32" s="323">
        <f>'Dépenses HIJKLMN'!G56</f>
        <v>0</v>
      </c>
    </row>
    <row r="33" spans="1:4" ht="19.5" customHeight="1" thickBot="1">
      <c r="A33" s="22"/>
      <c r="B33" s="371" t="s">
        <v>569</v>
      </c>
      <c r="C33" s="15"/>
      <c r="D33" s="323">
        <f>'Dépenses HIJKLMN'!G71</f>
        <v>0</v>
      </c>
    </row>
    <row r="34" spans="1:4" ht="19.5" customHeight="1" thickBot="1">
      <c r="A34" s="22"/>
      <c r="B34" s="373" t="s">
        <v>570</v>
      </c>
      <c r="C34" s="15"/>
      <c r="D34" s="323">
        <f>+'Dépenses HIJKLMN'!G85</f>
        <v>0</v>
      </c>
    </row>
    <row r="35" spans="1:4" ht="19.5" customHeight="1" thickBot="1">
      <c r="A35" s="22"/>
      <c r="B35" s="373" t="s">
        <v>571</v>
      </c>
      <c r="C35" s="15"/>
      <c r="D35" s="325">
        <f>+'Dépenses HIJKLMN'!G99</f>
        <v>0</v>
      </c>
    </row>
    <row r="36" spans="1:4" ht="15" customHeight="1">
      <c r="A36" s="22"/>
      <c r="B36" s="24"/>
      <c r="C36" s="15"/>
      <c r="D36" s="25"/>
    </row>
    <row r="37" spans="1:4" ht="15" customHeight="1">
      <c r="A37" s="15" t="s">
        <v>351</v>
      </c>
      <c r="B37" s="15"/>
      <c r="C37" s="15"/>
      <c r="D37" s="15"/>
    </row>
    <row r="38" spans="1:4" ht="15" customHeight="1">
      <c r="A38" s="22"/>
      <c r="B38" s="15"/>
      <c r="C38" s="15"/>
      <c r="D38" s="15"/>
    </row>
    <row r="39" spans="1:4" ht="15" customHeight="1">
      <c r="A39" s="398"/>
      <c r="B39" s="398"/>
      <c r="C39" s="398"/>
      <c r="D39" s="398"/>
    </row>
    <row r="40" spans="1:4" ht="12.75">
      <c r="A40" s="22"/>
      <c r="B40" s="15"/>
      <c r="C40" s="15"/>
      <c r="D40" s="15"/>
    </row>
    <row r="41" spans="1:4" ht="12.75">
      <c r="A41" s="22"/>
      <c r="B41" s="15"/>
      <c r="C41" s="15"/>
      <c r="D41" s="15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</sheetData>
  <sheetProtection selectLockedCells="1" selectUnlockedCells="1"/>
  <mergeCells count="7">
    <mergeCell ref="A1:B1"/>
    <mergeCell ref="C2:D2"/>
    <mergeCell ref="C3:D3"/>
    <mergeCell ref="A4:D4"/>
    <mergeCell ref="A39:D39"/>
    <mergeCell ref="A2:B2"/>
    <mergeCell ref="A3:B3"/>
  </mergeCells>
  <printOptions gridLines="1" horizontalCentered="1"/>
  <pageMargins left="0.31496062992125984" right="0.31496062992125984" top="0.31496062992125984" bottom="0.31496062992125984" header="0" footer="0"/>
  <pageSetup fitToHeight="1" fitToWidth="1" horizontalDpi="300" verticalDpi="300" orientation="portrait" scale="73" r:id="rId1"/>
  <headerFooter alignWithMargins="0">
    <oddHeader>&amp;R&amp;"Times New Roman,Regular"2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5" sqref="A15:B15"/>
    </sheetView>
  </sheetViews>
  <sheetFormatPr defaultColWidth="10.7109375" defaultRowHeight="12.75"/>
  <cols>
    <col min="1" max="1" width="19.421875" style="16" customWidth="1"/>
    <col min="2" max="2" width="42.140625" style="16" customWidth="1"/>
    <col min="3" max="3" width="10.7109375" style="16" customWidth="1"/>
    <col min="4" max="4" width="10.00390625" style="16" customWidth="1"/>
    <col min="5" max="6" width="10.7109375" style="16" customWidth="1"/>
    <col min="7" max="7" width="16.7109375" style="16" customWidth="1"/>
    <col min="8" max="16384" width="10.7109375" style="16" customWidth="1"/>
  </cols>
  <sheetData>
    <row r="1" spans="1:7" ht="19.5" customHeight="1">
      <c r="A1" s="402" t="s">
        <v>541</v>
      </c>
      <c r="B1" s="402"/>
      <c r="C1" s="402"/>
      <c r="D1" s="402"/>
      <c r="E1" s="402"/>
      <c r="F1" s="402"/>
      <c r="G1" s="402"/>
    </row>
    <row r="2" spans="1:8" ht="12.75">
      <c r="A2" s="403"/>
      <c r="B2" s="403"/>
      <c r="C2" s="403"/>
      <c r="D2" s="403"/>
      <c r="E2" s="403"/>
      <c r="F2" s="403"/>
      <c r="G2" s="403"/>
      <c r="H2" s="403"/>
    </row>
    <row r="3" spans="1:2" ht="18.75">
      <c r="A3" s="18" t="str">
        <f>+Rapport!A1</f>
        <v>NOM DE L'ÉGLISE : </v>
      </c>
      <c r="B3" s="24"/>
    </row>
    <row r="4" spans="1:7" ht="19.5" customHeight="1">
      <c r="A4" s="404" t="s">
        <v>523</v>
      </c>
      <c r="B4" s="404"/>
      <c r="C4" s="404"/>
      <c r="D4" s="404"/>
      <c r="E4" s="404"/>
      <c r="F4" s="404"/>
      <c r="G4" s="404"/>
    </row>
    <row r="5" ht="15" customHeight="1"/>
    <row r="6" spans="1:8" ht="25.5" customHeight="1" thickBot="1">
      <c r="A6" s="405" t="s">
        <v>32</v>
      </c>
      <c r="B6" s="405"/>
      <c r="C6" s="405" t="s">
        <v>141</v>
      </c>
      <c r="D6" s="405"/>
      <c r="E6" s="406" t="s">
        <v>510</v>
      </c>
      <c r="F6" s="406"/>
      <c r="G6" s="27" t="s">
        <v>33</v>
      </c>
      <c r="H6" s="180"/>
    </row>
    <row r="7" spans="1:9" ht="19.5" customHeight="1" thickBot="1">
      <c r="A7" s="406" t="s">
        <v>118</v>
      </c>
      <c r="B7" s="406"/>
      <c r="C7" s="406" t="s">
        <v>575</v>
      </c>
      <c r="D7" s="406"/>
      <c r="E7" s="406" t="s">
        <v>512</v>
      </c>
      <c r="F7" s="406"/>
      <c r="G7" s="331">
        <f>'Dépenses HIJKLMN'!G78+'Dépenses HIJKLMN'!G91</f>
        <v>0</v>
      </c>
      <c r="H7" s="180"/>
      <c r="I7" s="181"/>
    </row>
    <row r="8" spans="1:8" ht="15" customHeight="1">
      <c r="A8" s="52"/>
      <c r="B8" s="52"/>
      <c r="C8" s="52"/>
      <c r="D8" s="52"/>
      <c r="E8" s="52"/>
      <c r="F8" s="52"/>
      <c r="G8" s="52"/>
      <c r="H8" s="180"/>
    </row>
    <row r="9" spans="1:7" ht="19.5" customHeight="1" thickBot="1">
      <c r="A9" s="407" t="s">
        <v>34</v>
      </c>
      <c r="B9" s="407"/>
      <c r="C9" s="407"/>
      <c r="D9" s="407"/>
      <c r="E9" s="407"/>
      <c r="F9" s="407"/>
      <c r="G9" s="407"/>
    </row>
    <row r="10" ht="15" customHeight="1"/>
    <row r="11" spans="1:8" ht="25.5" customHeight="1" thickBot="1">
      <c r="A11" s="405" t="s">
        <v>32</v>
      </c>
      <c r="B11" s="405"/>
      <c r="C11" s="405" t="s">
        <v>141</v>
      </c>
      <c r="D11" s="405"/>
      <c r="E11" s="406" t="s">
        <v>510</v>
      </c>
      <c r="F11" s="406"/>
      <c r="G11" s="27" t="s">
        <v>33</v>
      </c>
      <c r="H11" s="29"/>
    </row>
    <row r="12" spans="1:8" ht="19.5" customHeight="1" thickBot="1">
      <c r="A12" s="406" t="s">
        <v>119</v>
      </c>
      <c r="B12" s="406"/>
      <c r="C12" s="406" t="s">
        <v>572</v>
      </c>
      <c r="D12" s="406"/>
      <c r="E12" s="406" t="s">
        <v>513</v>
      </c>
      <c r="F12" s="406"/>
      <c r="G12" s="331">
        <f>+'Dépenses HIJKLMN'!G75+'Dépenses HIJKLMN'!G76+'Dépenses HIJKLMN'!G88+'Dépenses HIJKLMN'!G89</f>
        <v>0</v>
      </c>
      <c r="H12" s="29"/>
    </row>
    <row r="13" spans="1:8" ht="19.5" customHeight="1">
      <c r="A13" s="408" t="s">
        <v>140</v>
      </c>
      <c r="B13" s="408"/>
      <c r="C13" s="408" t="s">
        <v>573</v>
      </c>
      <c r="D13" s="408"/>
      <c r="E13" s="408" t="s">
        <v>511</v>
      </c>
      <c r="F13" s="408"/>
      <c r="G13" s="333">
        <f>'Dépenses HIJKLMN'!G80+'Dépenses HIJKLMN'!G93</f>
        <v>0</v>
      </c>
      <c r="H13" s="29"/>
    </row>
    <row r="14" spans="1:8" ht="19.5" customHeight="1">
      <c r="A14" s="408" t="s">
        <v>576</v>
      </c>
      <c r="B14" s="408"/>
      <c r="C14" s="408" t="s">
        <v>574</v>
      </c>
      <c r="D14" s="408"/>
      <c r="E14" s="408" t="s">
        <v>512</v>
      </c>
      <c r="F14" s="408"/>
      <c r="G14" s="333">
        <f>'Dépenses HIJKLMN'!G79+'Dépenses HIJKLMN'!G92</f>
        <v>0</v>
      </c>
      <c r="H14" s="29"/>
    </row>
    <row r="15" spans="1:8" ht="19.5" customHeight="1">
      <c r="A15" s="409"/>
      <c r="B15" s="409"/>
      <c r="C15" s="395"/>
      <c r="D15" s="395"/>
      <c r="E15" s="395"/>
      <c r="F15" s="395"/>
      <c r="G15" s="30"/>
      <c r="H15" s="29"/>
    </row>
    <row r="16" spans="1:8" ht="19.5" customHeight="1">
      <c r="A16" s="409"/>
      <c r="B16" s="409"/>
      <c r="C16" s="395"/>
      <c r="D16" s="395"/>
      <c r="E16" s="395"/>
      <c r="F16" s="395"/>
      <c r="G16" s="30"/>
      <c r="H16" s="180"/>
    </row>
    <row r="17" spans="1:8" ht="19.5" customHeight="1">
      <c r="A17" s="395"/>
      <c r="B17" s="395"/>
      <c r="C17" s="395"/>
      <c r="D17" s="395"/>
      <c r="E17" s="395"/>
      <c r="F17" s="395"/>
      <c r="G17" s="30"/>
      <c r="H17" s="180"/>
    </row>
    <row r="18" spans="1:8" ht="19.5" customHeight="1">
      <c r="A18" s="395"/>
      <c r="B18" s="395"/>
      <c r="C18" s="395"/>
      <c r="D18" s="395"/>
      <c r="E18" s="395"/>
      <c r="F18" s="395"/>
      <c r="G18" s="30"/>
      <c r="H18" s="180"/>
    </row>
    <row r="19" spans="1:8" ht="19.5" customHeight="1">
      <c r="A19" s="395"/>
      <c r="B19" s="395"/>
      <c r="C19" s="395"/>
      <c r="D19" s="395"/>
      <c r="E19" s="395"/>
      <c r="F19" s="395"/>
      <c r="G19" s="30"/>
      <c r="H19" s="180"/>
    </row>
    <row r="20" spans="1:8" ht="19.5" customHeight="1">
      <c r="A20" s="395"/>
      <c r="B20" s="395"/>
      <c r="C20" s="395"/>
      <c r="D20" s="395"/>
      <c r="E20" s="395"/>
      <c r="F20" s="395"/>
      <c r="G20" s="30"/>
      <c r="H20" s="180"/>
    </row>
    <row r="21" spans="1:8" ht="19.5" customHeight="1">
      <c r="A21" s="395"/>
      <c r="B21" s="395"/>
      <c r="C21" s="395"/>
      <c r="D21" s="395"/>
      <c r="E21" s="395"/>
      <c r="F21" s="395"/>
      <c r="G21" s="30"/>
      <c r="H21" s="180"/>
    </row>
    <row r="22" spans="1:8" ht="19.5" customHeight="1">
      <c r="A22" s="395"/>
      <c r="B22" s="395"/>
      <c r="C22" s="395"/>
      <c r="D22" s="395"/>
      <c r="E22" s="395"/>
      <c r="F22" s="395"/>
      <c r="G22" s="30"/>
      <c r="H22" s="180"/>
    </row>
    <row r="23" spans="1:8" ht="19.5" customHeight="1">
      <c r="A23" s="395" t="s">
        <v>117</v>
      </c>
      <c r="B23" s="395"/>
      <c r="C23" s="395"/>
      <c r="D23" s="395"/>
      <c r="E23" s="395"/>
      <c r="F23" s="395"/>
      <c r="G23" s="355">
        <f>SUM(G7,G12:G22)</f>
        <v>0</v>
      </c>
      <c r="H23" s="180"/>
    </row>
    <row r="24" spans="1:8" ht="19.5" customHeight="1">
      <c r="A24" s="182"/>
      <c r="B24" s="182"/>
      <c r="C24" s="182"/>
      <c r="D24" s="182"/>
      <c r="E24" s="182"/>
      <c r="F24" s="182"/>
      <c r="G24" s="182"/>
      <c r="H24" s="183"/>
    </row>
    <row r="25" spans="1:8" ht="19.5" customHeight="1">
      <c r="A25" s="183"/>
      <c r="B25" s="183"/>
      <c r="C25" s="183"/>
      <c r="D25" s="183"/>
      <c r="E25" s="183"/>
      <c r="F25" s="183"/>
      <c r="G25" s="183"/>
      <c r="H25" s="183"/>
    </row>
    <row r="26" spans="1:8" ht="15" customHeight="1">
      <c r="A26" s="183"/>
      <c r="B26" s="183"/>
      <c r="C26" s="183"/>
      <c r="D26" s="183"/>
      <c r="E26" s="183"/>
      <c r="F26" s="183"/>
      <c r="G26" s="183"/>
      <c r="H26" s="183"/>
    </row>
    <row r="27" spans="1:7" ht="15" customHeight="1">
      <c r="A27" s="183"/>
      <c r="B27" s="183"/>
      <c r="C27" s="183"/>
      <c r="D27" s="183"/>
      <c r="E27" s="183"/>
      <c r="F27" s="183"/>
      <c r="G27" s="183"/>
    </row>
    <row r="28" spans="1:7" ht="15" customHeight="1">
      <c r="A28" s="183"/>
      <c r="B28" s="183"/>
      <c r="C28" s="183"/>
      <c r="D28" s="183"/>
      <c r="E28" s="183"/>
      <c r="F28" s="183"/>
      <c r="G28" s="18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 selectLockedCells="1" selectUnlockedCells="1"/>
  <mergeCells count="49"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5:B15"/>
    <mergeCell ref="C15:D15"/>
    <mergeCell ref="E15:F15"/>
    <mergeCell ref="A14:B14"/>
    <mergeCell ref="C14:D14"/>
    <mergeCell ref="E14:F14"/>
    <mergeCell ref="A12:B12"/>
    <mergeCell ref="C12:D12"/>
    <mergeCell ref="E12:F12"/>
    <mergeCell ref="A13:B13"/>
    <mergeCell ref="C13:D13"/>
    <mergeCell ref="E13:F13"/>
    <mergeCell ref="A7:B7"/>
    <mergeCell ref="C7:D7"/>
    <mergeCell ref="E7:F7"/>
    <mergeCell ref="A9:G9"/>
    <mergeCell ref="A11:B11"/>
    <mergeCell ref="C11:D11"/>
    <mergeCell ref="E11:F11"/>
    <mergeCell ref="A1:G1"/>
    <mergeCell ref="A2:H2"/>
    <mergeCell ref="A4:G4"/>
    <mergeCell ref="A6:B6"/>
    <mergeCell ref="C6:D6"/>
    <mergeCell ref="E6:F6"/>
  </mergeCells>
  <printOptions gridLines="1" horizontalCentered="1"/>
  <pageMargins left="0.31496062992125984" right="0.31496062992125984" top="0.31496062992125984" bottom="0.31496062992125984" header="0" footer="0"/>
  <pageSetup horizontalDpi="300" verticalDpi="300" orientation="landscape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3.140625" style="16" customWidth="1"/>
    <col min="2" max="2" width="3.28125" style="16" customWidth="1"/>
    <col min="3" max="3" width="11.7109375" style="16" customWidth="1"/>
    <col min="4" max="4" width="3.28125" style="16" customWidth="1"/>
    <col min="5" max="5" width="11.7109375" style="16" customWidth="1"/>
    <col min="6" max="6" width="3.28125" style="16" customWidth="1"/>
    <col min="7" max="16384" width="9.140625" style="16" customWidth="1"/>
  </cols>
  <sheetData>
    <row r="1" spans="1:6" ht="19.5" customHeight="1">
      <c r="A1" s="31" t="str">
        <f>+Rapport!$A$1</f>
        <v>NOM DE L'ÉGLISE : </v>
      </c>
      <c r="B1" s="32"/>
      <c r="C1" s="32"/>
      <c r="D1" s="32"/>
      <c r="E1" s="32"/>
      <c r="F1" s="31"/>
    </row>
    <row r="2" ht="15" customHeight="1"/>
    <row r="3" ht="15" customHeight="1"/>
    <row r="4" spans="1:6" ht="15" customHeight="1">
      <c r="A4" s="410" t="s">
        <v>5</v>
      </c>
      <c r="B4" s="410"/>
      <c r="C4" s="410"/>
      <c r="D4" s="410"/>
      <c r="E4" s="410"/>
      <c r="F4" s="410"/>
    </row>
    <row r="5" spans="1:6" ht="15" customHeight="1">
      <c r="A5" s="34"/>
      <c r="B5" s="35"/>
      <c r="C5" s="36"/>
      <c r="D5" s="35"/>
      <c r="E5" s="37">
        <f>+Rapport!D1</f>
        <v>2017</v>
      </c>
      <c r="F5" s="38"/>
    </row>
    <row r="6" spans="1:6" ht="15" customHeight="1">
      <c r="A6" s="34"/>
      <c r="B6" s="35"/>
      <c r="C6" s="36"/>
      <c r="D6" s="35"/>
      <c r="E6" s="40" t="s">
        <v>20</v>
      </c>
      <c r="F6" s="35"/>
    </row>
    <row r="7" spans="1:6" ht="15" customHeight="1">
      <c r="A7" s="41" t="s">
        <v>35</v>
      </c>
      <c r="B7" s="35"/>
      <c r="C7" s="36"/>
      <c r="D7" s="35"/>
      <c r="E7" s="42"/>
      <c r="F7" s="42"/>
    </row>
    <row r="8" spans="1:6" ht="15" customHeight="1">
      <c r="A8" s="41" t="s">
        <v>596</v>
      </c>
      <c r="B8" s="35"/>
      <c r="C8" s="36"/>
      <c r="D8" s="35"/>
      <c r="E8" s="42"/>
      <c r="F8" s="42"/>
    </row>
    <row r="9" spans="1:6" ht="15" customHeight="1">
      <c r="A9" s="41" t="s">
        <v>36</v>
      </c>
      <c r="B9" s="35"/>
      <c r="C9" s="36"/>
      <c r="D9" s="35"/>
      <c r="E9" s="42"/>
      <c r="F9" s="42"/>
    </row>
    <row r="10" spans="1:10" ht="15" customHeight="1">
      <c r="A10" s="41" t="s">
        <v>37</v>
      </c>
      <c r="B10" s="35"/>
      <c r="C10" s="36"/>
      <c r="D10" s="35"/>
      <c r="E10" s="42"/>
      <c r="F10" s="42"/>
      <c r="J10" s="43"/>
    </row>
    <row r="11" spans="1:6" ht="15" customHeight="1">
      <c r="A11" s="41" t="s">
        <v>38</v>
      </c>
      <c r="B11" s="35"/>
      <c r="C11" s="36"/>
      <c r="D11" s="35"/>
      <c r="E11" s="42"/>
      <c r="F11" s="42"/>
    </row>
    <row r="12" spans="1:6" ht="15" customHeight="1">
      <c r="A12" s="41" t="s">
        <v>39</v>
      </c>
      <c r="B12" s="35"/>
      <c r="C12" s="36"/>
      <c r="D12" s="35"/>
      <c r="E12" s="44"/>
      <c r="F12" s="44"/>
    </row>
    <row r="13" spans="1:6" ht="15" customHeight="1">
      <c r="A13" s="41" t="s">
        <v>40</v>
      </c>
      <c r="B13" s="35"/>
      <c r="C13" s="36"/>
      <c r="D13" s="35"/>
      <c r="E13" s="45"/>
      <c r="F13" s="45"/>
    </row>
    <row r="14" spans="1:6" ht="19.5" customHeight="1">
      <c r="A14" s="46"/>
      <c r="B14" s="47"/>
      <c r="C14" s="48"/>
      <c r="D14" s="47"/>
      <c r="E14" s="49">
        <f>SUM(E7:E13)</f>
        <v>0</v>
      </c>
      <c r="F14" s="50"/>
    </row>
  </sheetData>
  <sheetProtection selectLockedCells="1" selectUnlockedCells="1"/>
  <mergeCells count="1">
    <mergeCell ref="A4:F4"/>
  </mergeCells>
  <printOptions gridLines="1"/>
  <pageMargins left="0.31496062992125984" right="0.31496062992125984" top="0.31496062992125984" bottom="0.31496062992125984" header="0" footer="0"/>
  <pageSetup horizontalDpi="300" verticalDpi="300" orientation="portrait" scale="120" r:id="rId1"/>
  <headerFooter alignWithMargins="0">
    <oddHeader>&amp;R&amp;"Times New Roman,Regular"4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30.7109375" style="16" customWidth="1"/>
    <col min="2" max="2" width="3.28125" style="16" customWidth="1"/>
    <col min="3" max="3" width="9.140625" style="16" customWidth="1"/>
    <col min="4" max="4" width="3.28125" style="16" customWidth="1"/>
    <col min="5" max="5" width="15.421875" style="16" bestFit="1" customWidth="1"/>
    <col min="6" max="6" width="3.28125" style="16" customWidth="1"/>
    <col min="7" max="7" width="11.8515625" style="16" bestFit="1" customWidth="1"/>
    <col min="8" max="8" width="3.28125" style="16" customWidth="1"/>
    <col min="9" max="16384" width="9.140625" style="16" customWidth="1"/>
  </cols>
  <sheetData>
    <row r="1" spans="1:9" ht="19.5" customHeight="1">
      <c r="A1" s="411" t="str">
        <f>+Rapport!$A$1</f>
        <v>NOM DE L'ÉGLISE : </v>
      </c>
      <c r="B1" s="411"/>
      <c r="C1" s="411"/>
      <c r="D1" s="411"/>
      <c r="E1" s="411"/>
      <c r="F1" s="32"/>
      <c r="G1" s="32"/>
      <c r="H1" s="32"/>
      <c r="I1" s="33">
        <f>+Rapport!$D$1</f>
        <v>2017</v>
      </c>
    </row>
    <row r="2" ht="15" customHeight="1"/>
    <row r="3" ht="15" customHeight="1"/>
    <row r="4" spans="1:11" ht="15" customHeight="1">
      <c r="A4" s="410" t="s">
        <v>41</v>
      </c>
      <c r="B4" s="410"/>
      <c r="C4" s="410"/>
      <c r="D4" s="410"/>
      <c r="E4" s="410"/>
      <c r="F4" s="410"/>
      <c r="G4" s="410"/>
      <c r="H4" s="410"/>
      <c r="I4" s="410"/>
      <c r="K4" s="52"/>
    </row>
    <row r="5" spans="1:11" ht="15">
      <c r="A5" s="53"/>
      <c r="B5" s="53"/>
      <c r="C5" s="54"/>
      <c r="D5" s="55"/>
      <c r="E5" s="56"/>
      <c r="F5" s="55"/>
      <c r="G5" s="57"/>
      <c r="H5" s="58"/>
      <c r="I5" s="54"/>
      <c r="K5" s="52"/>
    </row>
    <row r="6" spans="1:11" ht="15">
      <c r="A6" s="59" t="s">
        <v>42</v>
      </c>
      <c r="B6" s="53"/>
      <c r="C6" s="60">
        <f>+I6-1</f>
        <v>2016</v>
      </c>
      <c r="D6" s="39"/>
      <c r="E6" s="39" t="s">
        <v>43</v>
      </c>
      <c r="F6" s="39"/>
      <c r="G6" s="39" t="s">
        <v>44</v>
      </c>
      <c r="H6" s="61"/>
      <c r="I6" s="62">
        <f>+Rapport!D1</f>
        <v>2017</v>
      </c>
      <c r="K6" s="52"/>
    </row>
    <row r="7" spans="1:11" ht="15">
      <c r="A7" s="53"/>
      <c r="B7" s="53"/>
      <c r="C7" s="39" t="s">
        <v>20</v>
      </c>
      <c r="D7" s="39"/>
      <c r="E7" s="39"/>
      <c r="F7" s="39"/>
      <c r="G7" s="39"/>
      <c r="H7" s="58"/>
      <c r="I7" s="63" t="s">
        <v>20</v>
      </c>
      <c r="K7" s="52"/>
    </row>
    <row r="8" spans="1:9" ht="15">
      <c r="A8" s="64" t="s">
        <v>45</v>
      </c>
      <c r="B8" s="53"/>
      <c r="C8" s="65"/>
      <c r="D8" s="55"/>
      <c r="E8" s="65">
        <v>0</v>
      </c>
      <c r="F8" s="65"/>
      <c r="G8" s="65">
        <v>0</v>
      </c>
      <c r="H8" s="58"/>
      <c r="I8" s="66">
        <f aca="true" t="shared" si="0" ref="I8:I13">+C8+E8-G8</f>
        <v>0</v>
      </c>
    </row>
    <row r="9" spans="1:9" ht="15">
      <c r="A9" s="64" t="s">
        <v>46</v>
      </c>
      <c r="B9" s="53"/>
      <c r="C9" s="65"/>
      <c r="D9" s="55"/>
      <c r="E9" s="65">
        <v>0</v>
      </c>
      <c r="F9" s="65"/>
      <c r="G9" s="65">
        <v>0</v>
      </c>
      <c r="H9" s="58"/>
      <c r="I9" s="66">
        <f t="shared" si="0"/>
        <v>0</v>
      </c>
    </row>
    <row r="10" spans="1:9" ht="15">
      <c r="A10" s="64" t="s">
        <v>47</v>
      </c>
      <c r="B10" s="53"/>
      <c r="C10" s="65"/>
      <c r="D10" s="55"/>
      <c r="E10" s="65">
        <v>0</v>
      </c>
      <c r="F10" s="65"/>
      <c r="G10" s="65">
        <v>0</v>
      </c>
      <c r="H10" s="58"/>
      <c r="I10" s="66">
        <f t="shared" si="0"/>
        <v>0</v>
      </c>
    </row>
    <row r="11" spans="1:9" ht="15">
      <c r="A11" s="64" t="s">
        <v>48</v>
      </c>
      <c r="B11" s="53"/>
      <c r="C11" s="65"/>
      <c r="D11" s="55"/>
      <c r="E11" s="65">
        <v>0</v>
      </c>
      <c r="F11" s="65"/>
      <c r="G11" s="65">
        <v>0</v>
      </c>
      <c r="H11" s="58"/>
      <c r="I11" s="66">
        <f t="shared" si="0"/>
        <v>0</v>
      </c>
    </row>
    <row r="12" spans="1:9" ht="15">
      <c r="A12" s="64" t="s">
        <v>49</v>
      </c>
      <c r="B12" s="53"/>
      <c r="C12" s="65"/>
      <c r="D12" s="55"/>
      <c r="E12" s="65">
        <v>0</v>
      </c>
      <c r="F12" s="65"/>
      <c r="G12" s="65">
        <v>0</v>
      </c>
      <c r="H12" s="58"/>
      <c r="I12" s="66">
        <f t="shared" si="0"/>
        <v>0</v>
      </c>
    </row>
    <row r="13" spans="1:9" ht="15">
      <c r="A13" s="64" t="s">
        <v>50</v>
      </c>
      <c r="B13" s="53"/>
      <c r="C13" s="67"/>
      <c r="D13" s="68"/>
      <c r="E13" s="67">
        <v>0</v>
      </c>
      <c r="F13" s="67"/>
      <c r="G13" s="67">
        <v>0</v>
      </c>
      <c r="H13" s="61"/>
      <c r="I13" s="69">
        <f t="shared" si="0"/>
        <v>0</v>
      </c>
    </row>
    <row r="14" spans="1:9" ht="19.5" customHeight="1">
      <c r="A14" s="70"/>
      <c r="B14" s="70"/>
      <c r="C14" s="71">
        <f>SUM(C8:C13)</f>
        <v>0</v>
      </c>
      <c r="D14" s="72"/>
      <c r="E14" s="71">
        <f>SUM(E8:E13)</f>
        <v>0</v>
      </c>
      <c r="F14" s="72"/>
      <c r="G14" s="71">
        <f>SUM(G8:G13)</f>
        <v>0</v>
      </c>
      <c r="H14" s="73"/>
      <c r="I14" s="74">
        <f>SUM(I8:I13)</f>
        <v>0</v>
      </c>
    </row>
    <row r="15" spans="1:9" ht="15">
      <c r="A15" s="53"/>
      <c r="B15" s="53"/>
      <c r="C15" s="54"/>
      <c r="D15" s="55"/>
      <c r="E15" s="56"/>
      <c r="F15" s="55"/>
      <c r="G15" s="57"/>
      <c r="H15" s="58"/>
      <c r="I15" s="54"/>
    </row>
    <row r="16" spans="1:9" ht="15">
      <c r="A16" s="59" t="s">
        <v>51</v>
      </c>
      <c r="B16" s="53"/>
      <c r="C16" s="60">
        <f>+C6</f>
        <v>2016</v>
      </c>
      <c r="D16" s="39"/>
      <c r="E16" s="39" t="s">
        <v>52</v>
      </c>
      <c r="F16" s="39"/>
      <c r="G16" s="39" t="s">
        <v>53</v>
      </c>
      <c r="H16" s="61"/>
      <c r="I16" s="62">
        <f>+I6</f>
        <v>2017</v>
      </c>
    </row>
    <row r="17" spans="1:9" ht="15">
      <c r="A17" s="53"/>
      <c r="B17" s="53"/>
      <c r="C17" s="39" t="s">
        <v>20</v>
      </c>
      <c r="D17" s="39"/>
      <c r="E17" s="39"/>
      <c r="F17" s="39"/>
      <c r="G17" s="39"/>
      <c r="H17" s="58"/>
      <c r="I17" s="63" t="s">
        <v>20</v>
      </c>
    </row>
    <row r="18" spans="1:9" ht="15">
      <c r="A18" s="64" t="s">
        <v>45</v>
      </c>
      <c r="B18" s="53"/>
      <c r="C18" s="65"/>
      <c r="D18" s="55"/>
      <c r="E18" s="65">
        <v>0</v>
      </c>
      <c r="F18" s="65"/>
      <c r="G18" s="65">
        <v>0</v>
      </c>
      <c r="H18" s="58"/>
      <c r="I18" s="66">
        <f aca="true" t="shared" si="1" ref="I18:I23">+C18+E18-G18</f>
        <v>0</v>
      </c>
    </row>
    <row r="19" spans="1:9" ht="15">
      <c r="A19" s="64" t="s">
        <v>46</v>
      </c>
      <c r="B19" s="53"/>
      <c r="C19" s="65"/>
      <c r="D19" s="55"/>
      <c r="E19" s="65">
        <v>0</v>
      </c>
      <c r="F19" s="65"/>
      <c r="G19" s="65">
        <v>0</v>
      </c>
      <c r="H19" s="58"/>
      <c r="I19" s="66">
        <f t="shared" si="1"/>
        <v>0</v>
      </c>
    </row>
    <row r="20" spans="1:9" ht="15">
      <c r="A20" s="64" t="s">
        <v>47</v>
      </c>
      <c r="B20" s="53"/>
      <c r="C20" s="65"/>
      <c r="D20" s="55"/>
      <c r="E20" s="65">
        <v>0</v>
      </c>
      <c r="F20" s="65"/>
      <c r="G20" s="65">
        <v>0</v>
      </c>
      <c r="H20" s="58"/>
      <c r="I20" s="66">
        <f t="shared" si="1"/>
        <v>0</v>
      </c>
    </row>
    <row r="21" spans="1:9" ht="15">
      <c r="A21" s="64" t="s">
        <v>48</v>
      </c>
      <c r="B21" s="53"/>
      <c r="C21" s="65"/>
      <c r="D21" s="55"/>
      <c r="E21" s="65">
        <v>0</v>
      </c>
      <c r="F21" s="65"/>
      <c r="G21" s="65">
        <v>0</v>
      </c>
      <c r="H21" s="58"/>
      <c r="I21" s="66">
        <f t="shared" si="1"/>
        <v>0</v>
      </c>
    </row>
    <row r="22" spans="1:9" ht="15">
      <c r="A22" s="64" t="s">
        <v>49</v>
      </c>
      <c r="B22" s="53"/>
      <c r="C22" s="65"/>
      <c r="D22" s="55"/>
      <c r="E22" s="65">
        <v>0</v>
      </c>
      <c r="F22" s="65"/>
      <c r="G22" s="65">
        <v>0</v>
      </c>
      <c r="H22" s="58"/>
      <c r="I22" s="66">
        <f t="shared" si="1"/>
        <v>0</v>
      </c>
    </row>
    <row r="23" spans="1:9" ht="15">
      <c r="A23" s="64" t="s">
        <v>50</v>
      </c>
      <c r="B23" s="53"/>
      <c r="C23" s="67"/>
      <c r="D23" s="68"/>
      <c r="E23" s="67">
        <v>0</v>
      </c>
      <c r="F23" s="67"/>
      <c r="G23" s="67">
        <v>0</v>
      </c>
      <c r="H23" s="61"/>
      <c r="I23" s="69">
        <f t="shared" si="1"/>
        <v>0</v>
      </c>
    </row>
    <row r="24" spans="1:9" ht="19.5" customHeight="1">
      <c r="A24" s="70"/>
      <c r="B24" s="70"/>
      <c r="C24" s="71">
        <f>SUM(C18:C23)</f>
        <v>0</v>
      </c>
      <c r="D24" s="72"/>
      <c r="E24" s="71">
        <f>SUM(E18:E23)</f>
        <v>0</v>
      </c>
      <c r="F24" s="72"/>
      <c r="G24" s="71">
        <f>SUM(G18:G23)</f>
        <v>0</v>
      </c>
      <c r="H24" s="73"/>
      <c r="I24" s="74">
        <f>SUM(I18:I23)</f>
        <v>0</v>
      </c>
    </row>
    <row r="25" spans="1:9" ht="15">
      <c r="A25" s="53"/>
      <c r="B25" s="53"/>
      <c r="C25" s="54"/>
      <c r="D25" s="55"/>
      <c r="E25" s="56"/>
      <c r="F25" s="55"/>
      <c r="G25" s="57"/>
      <c r="H25" s="58"/>
      <c r="I25" s="75"/>
    </row>
    <row r="26" spans="1:9" ht="15">
      <c r="A26" s="76" t="s">
        <v>54</v>
      </c>
      <c r="B26" s="77"/>
      <c r="C26" s="51">
        <f>+C14-C24</f>
        <v>0</v>
      </c>
      <c r="D26" s="78"/>
      <c r="E26" s="79"/>
      <c r="F26" s="78"/>
      <c r="G26" s="80"/>
      <c r="H26" s="50"/>
      <c r="I26" s="81">
        <f>+I14-I24</f>
        <v>0</v>
      </c>
    </row>
    <row r="27" spans="1:9" ht="15">
      <c r="A27" s="53"/>
      <c r="B27" s="53"/>
      <c r="C27" s="54"/>
      <c r="D27" s="55"/>
      <c r="E27" s="56"/>
      <c r="F27" s="55"/>
      <c r="G27" s="57"/>
      <c r="H27" s="58"/>
      <c r="I27" s="54"/>
    </row>
    <row r="29" spans="1:11" ht="19.5" customHeight="1" thickBot="1">
      <c r="A29" s="412" t="s">
        <v>55</v>
      </c>
      <c r="B29" s="412"/>
      <c r="C29" s="412"/>
      <c r="D29" s="412"/>
      <c r="E29" s="412"/>
      <c r="F29" s="412"/>
      <c r="G29" s="412"/>
      <c r="H29" s="412"/>
      <c r="I29" s="412"/>
      <c r="K29" s="52"/>
    </row>
    <row r="30" spans="1:9" ht="19.5" customHeight="1">
      <c r="A30" s="59" t="s">
        <v>42</v>
      </c>
      <c r="B30" s="53"/>
      <c r="C30" s="343">
        <f>+C6</f>
        <v>2016</v>
      </c>
      <c r="D30" s="334"/>
      <c r="E30" s="341" t="s">
        <v>43</v>
      </c>
      <c r="F30" s="334"/>
      <c r="G30" s="341" t="s">
        <v>44</v>
      </c>
      <c r="H30" s="61"/>
      <c r="I30" s="82">
        <f>+I6</f>
        <v>2017</v>
      </c>
    </row>
    <row r="31" spans="1:9" ht="15">
      <c r="A31" s="64" t="s">
        <v>56</v>
      </c>
      <c r="B31" s="53"/>
      <c r="C31" s="345"/>
      <c r="D31" s="335"/>
      <c r="E31" s="65">
        <v>0</v>
      </c>
      <c r="F31" s="335"/>
      <c r="G31" s="65">
        <v>0</v>
      </c>
      <c r="H31" s="58"/>
      <c r="I31" s="66">
        <f>+C31+E31-G31</f>
        <v>0</v>
      </c>
    </row>
    <row r="32" spans="1:9" ht="15">
      <c r="A32" s="64" t="s">
        <v>57</v>
      </c>
      <c r="B32" s="53"/>
      <c r="C32" s="345"/>
      <c r="D32" s="336"/>
      <c r="E32" s="65">
        <v>0</v>
      </c>
      <c r="F32" s="339"/>
      <c r="G32" s="65">
        <v>0</v>
      </c>
      <c r="H32" s="58"/>
      <c r="I32" s="66">
        <f>+C32+E32-G32</f>
        <v>0</v>
      </c>
    </row>
    <row r="33" spans="1:9" ht="9.75" customHeight="1">
      <c r="A33" s="64"/>
      <c r="B33" s="53"/>
      <c r="C33" s="65"/>
      <c r="D33" s="336"/>
      <c r="E33" s="65"/>
      <c r="F33" s="339"/>
      <c r="G33" s="65"/>
      <c r="H33" s="58"/>
      <c r="I33" s="44"/>
    </row>
    <row r="34" spans="1:9" ht="15">
      <c r="A34" s="59" t="s">
        <v>51</v>
      </c>
      <c r="B34" s="53"/>
      <c r="C34" s="344">
        <f>+C30</f>
        <v>2016</v>
      </c>
      <c r="D34" s="337"/>
      <c r="E34" s="342" t="s">
        <v>52</v>
      </c>
      <c r="F34" s="337"/>
      <c r="G34" s="342" t="s">
        <v>53</v>
      </c>
      <c r="H34" s="61"/>
      <c r="I34" s="82">
        <f>+I30</f>
        <v>2017</v>
      </c>
    </row>
    <row r="35" spans="1:9" ht="15">
      <c r="A35" s="196" t="s">
        <v>597</v>
      </c>
      <c r="B35" s="197"/>
      <c r="C35" s="198">
        <v>0</v>
      </c>
      <c r="D35" s="336"/>
      <c r="E35" s="198">
        <v>0</v>
      </c>
      <c r="F35" s="339"/>
      <c r="G35" s="198">
        <v>0</v>
      </c>
      <c r="H35" s="199"/>
      <c r="I35" s="200">
        <f>+C35+E35-G35</f>
        <v>0</v>
      </c>
    </row>
    <row r="36" spans="1:9" ht="15">
      <c r="A36" s="64" t="s">
        <v>57</v>
      </c>
      <c r="B36" s="53"/>
      <c r="C36" s="346"/>
      <c r="D36" s="337"/>
      <c r="E36" s="67">
        <v>0</v>
      </c>
      <c r="F36" s="340"/>
      <c r="G36" s="67">
        <v>0</v>
      </c>
      <c r="H36" s="61"/>
      <c r="I36" s="69">
        <f>+C36+E36-G36</f>
        <v>0</v>
      </c>
    </row>
    <row r="37" spans="1:9" ht="19.5" customHeight="1">
      <c r="A37" s="76" t="s">
        <v>54</v>
      </c>
      <c r="B37" s="77"/>
      <c r="C37" s="347">
        <f>+C31+C32-C35-C36</f>
        <v>0</v>
      </c>
      <c r="D37" s="338"/>
      <c r="E37" s="51">
        <f>+E31+E32-E35-E36</f>
        <v>0</v>
      </c>
      <c r="F37" s="338"/>
      <c r="G37" s="51"/>
      <c r="H37" s="50"/>
      <c r="I37" s="81">
        <f>+I31+I32-I35-I36</f>
        <v>0</v>
      </c>
    </row>
  </sheetData>
  <sheetProtection selectLockedCells="1" selectUnlockedCells="1"/>
  <mergeCells count="3">
    <mergeCell ref="A1:E1"/>
    <mergeCell ref="A4:I4"/>
    <mergeCell ref="A29:I29"/>
  </mergeCells>
  <printOptions gridLines="1" horizontalCentered="1"/>
  <pageMargins left="0.31496062992125984" right="0.31496062992125984" top="0.31496062992125984" bottom="0.31496062992125984" header="0" footer="0"/>
  <pageSetup horizontalDpi="300" verticalDpi="300" orientation="portrait" scale="110" r:id="rId1"/>
  <headerFooter alignWithMargins="0">
    <oddHeader>&amp;R&amp;"Times New Roman,Regular"5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8" sqref="G8:G9"/>
    </sheetView>
  </sheetViews>
  <sheetFormatPr defaultColWidth="9.140625" defaultRowHeight="19.5" customHeight="1"/>
  <cols>
    <col min="1" max="1" width="42.00390625" style="16" customWidth="1"/>
    <col min="2" max="2" width="3.28125" style="16" customWidth="1"/>
    <col min="3" max="3" width="12.421875" style="16" customWidth="1"/>
    <col min="4" max="4" width="3.28125" style="16" customWidth="1"/>
    <col min="5" max="5" width="12.421875" style="16" customWidth="1"/>
    <col min="6" max="6" width="3.28125" style="16" customWidth="1"/>
    <col min="7" max="16384" width="9.140625" style="16" customWidth="1"/>
  </cols>
  <sheetData>
    <row r="1" spans="1:6" ht="19.5" customHeight="1">
      <c r="A1" s="31" t="str">
        <f>+Rapport!$A$1</f>
        <v>NOM DE L'ÉGLISE : </v>
      </c>
      <c r="B1" s="32"/>
      <c r="C1" s="32"/>
      <c r="D1" s="32"/>
      <c r="E1" s="32"/>
      <c r="F1" s="31"/>
    </row>
    <row r="4" spans="1:6" ht="19.5" customHeight="1">
      <c r="A4" s="410" t="s">
        <v>7</v>
      </c>
      <c r="B4" s="410"/>
      <c r="C4" s="410"/>
      <c r="D4" s="410"/>
      <c r="E4" s="410"/>
      <c r="F4" s="410"/>
    </row>
    <row r="5" spans="1:8" ht="15" customHeight="1">
      <c r="A5" s="83"/>
      <c r="B5" s="83"/>
      <c r="C5" s="83"/>
      <c r="D5" s="35"/>
      <c r="E5" s="84">
        <f>+Rapport!D1</f>
        <v>2017</v>
      </c>
      <c r="F5" s="38"/>
      <c r="H5" s="52"/>
    </row>
    <row r="6" spans="1:6" ht="15" customHeight="1">
      <c r="A6" s="83"/>
      <c r="B6" s="83"/>
      <c r="C6" s="83"/>
      <c r="D6" s="35"/>
      <c r="E6" s="85" t="s">
        <v>20</v>
      </c>
      <c r="F6" s="86"/>
    </row>
    <row r="7" spans="1:6" ht="15" customHeight="1">
      <c r="A7" s="87" t="s">
        <v>58</v>
      </c>
      <c r="B7" s="88"/>
      <c r="C7" s="88"/>
      <c r="D7" s="35"/>
      <c r="E7" s="44"/>
      <c r="F7" s="89"/>
    </row>
    <row r="8" spans="1:6" ht="15" customHeight="1">
      <c r="A8" s="87" t="s">
        <v>59</v>
      </c>
      <c r="B8" s="88"/>
      <c r="C8" s="88"/>
      <c r="D8" s="35"/>
      <c r="E8" s="44"/>
      <c r="F8" s="89"/>
    </row>
    <row r="9" spans="1:6" ht="15" customHeight="1">
      <c r="A9" s="87" t="s">
        <v>60</v>
      </c>
      <c r="B9" s="88"/>
      <c r="C9" s="88"/>
      <c r="D9" s="35"/>
      <c r="E9" s="44"/>
      <c r="F9" s="89"/>
    </row>
    <row r="10" spans="1:6" ht="15" customHeight="1">
      <c r="A10" s="87" t="s">
        <v>61</v>
      </c>
      <c r="B10" s="88"/>
      <c r="C10" s="88"/>
      <c r="D10" s="35"/>
      <c r="E10" s="44"/>
      <c r="F10" s="89"/>
    </row>
    <row r="11" spans="1:6" ht="15" customHeight="1">
      <c r="A11" s="87" t="s">
        <v>62</v>
      </c>
      <c r="B11" s="88"/>
      <c r="C11" s="88"/>
      <c r="D11" s="35"/>
      <c r="E11" s="44"/>
      <c r="F11" s="40"/>
    </row>
    <row r="12" spans="1:6" ht="15" customHeight="1">
      <c r="A12" s="87" t="s">
        <v>526</v>
      </c>
      <c r="B12" s="88"/>
      <c r="C12" s="88"/>
      <c r="D12" s="35"/>
      <c r="E12" s="44"/>
      <c r="F12" s="40"/>
    </row>
    <row r="13" spans="1:6" ht="15" customHeight="1">
      <c r="A13" s="87" t="s">
        <v>63</v>
      </c>
      <c r="B13" s="88"/>
      <c r="C13" s="88"/>
      <c r="D13" s="35"/>
      <c r="E13" s="44"/>
      <c r="F13" s="40"/>
    </row>
    <row r="14" spans="1:6" ht="15" customHeight="1">
      <c r="A14" s="87" t="s">
        <v>525</v>
      </c>
      <c r="B14" s="88"/>
      <c r="C14" s="88"/>
      <c r="D14" s="35"/>
      <c r="E14" s="45"/>
      <c r="F14" s="90"/>
    </row>
    <row r="15" spans="1:6" ht="19.5" customHeight="1">
      <c r="A15" s="91"/>
      <c r="B15" s="91"/>
      <c r="C15" s="91"/>
      <c r="D15" s="78"/>
      <c r="E15" s="92">
        <f>SUM(E7:E14)</f>
        <v>0</v>
      </c>
      <c r="F15" s="93"/>
    </row>
    <row r="16" spans="1:6" ht="19.5" customHeight="1">
      <c r="A16" s="83"/>
      <c r="B16" s="83"/>
      <c r="C16" s="83"/>
      <c r="D16" s="35"/>
      <c r="E16" s="94"/>
      <c r="F16" s="95"/>
    </row>
  </sheetData>
  <sheetProtection selectLockedCells="1" selectUnlockedCells="1"/>
  <mergeCells count="1">
    <mergeCell ref="A4:F4"/>
  </mergeCells>
  <printOptions gridLines="1"/>
  <pageMargins left="0.31496062992125984" right="0.31496062992125984" top="0.31496062992125984" bottom="0.31496062992125984" header="0" footer="0"/>
  <pageSetup horizontalDpi="300" verticalDpi="300" orientation="portrait" scale="125" r:id="rId1"/>
  <headerFooter alignWithMargins="0">
    <oddHeader>&amp;R&amp;"Times New Roman,Regular"6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25" zoomScalePageLayoutView="0" workbookViewId="0" topLeftCell="A1">
      <selection activeCell="J2" sqref="J2"/>
    </sheetView>
  </sheetViews>
  <sheetFormatPr defaultColWidth="9.140625" defaultRowHeight="12.75"/>
  <cols>
    <col min="1" max="4" width="11.421875" style="26" customWidth="1"/>
    <col min="5" max="5" width="21.57421875" style="26" customWidth="1"/>
    <col min="6" max="6" width="4.00390625" style="26" customWidth="1"/>
    <col min="7" max="7" width="11.7109375" style="26" customWidth="1"/>
    <col min="8" max="8" width="3.28125" style="26" customWidth="1"/>
    <col min="9" max="16384" width="9.140625" style="26" customWidth="1"/>
  </cols>
  <sheetData>
    <row r="1" spans="1:8" ht="19.5" customHeight="1">
      <c r="A1" s="411" t="str">
        <f>+Rapport!$A$1</f>
        <v>NOM DE L'ÉGLISE : </v>
      </c>
      <c r="B1" s="411"/>
      <c r="C1" s="411"/>
      <c r="D1" s="411"/>
      <c r="E1" s="411"/>
      <c r="F1" s="31"/>
      <c r="G1" s="33"/>
      <c r="H1" s="96"/>
    </row>
    <row r="2" ht="15" customHeight="1"/>
    <row r="3" ht="15" customHeight="1"/>
    <row r="4" spans="1:8" ht="15" customHeight="1">
      <c r="A4" s="413" t="s">
        <v>127</v>
      </c>
      <c r="B4" s="413"/>
      <c r="C4" s="413"/>
      <c r="D4" s="413"/>
      <c r="E4" s="413"/>
      <c r="F4" s="413"/>
      <c r="G4" s="413"/>
      <c r="H4" s="413"/>
    </row>
    <row r="5" spans="1:8" ht="15" customHeight="1">
      <c r="A5" s="414"/>
      <c r="B5" s="414"/>
      <c r="C5" s="414"/>
      <c r="D5" s="414"/>
      <c r="E5" s="414"/>
      <c r="F5" s="97"/>
      <c r="G5" s="98">
        <f>+Rapport!D1</f>
        <v>2017</v>
      </c>
      <c r="H5" s="99"/>
    </row>
    <row r="6" spans="1:8" ht="15" customHeight="1">
      <c r="A6" s="414"/>
      <c r="B6" s="414"/>
      <c r="C6" s="414"/>
      <c r="D6" s="414"/>
      <c r="E6" s="414"/>
      <c r="F6" s="97"/>
      <c r="G6" s="100" t="s">
        <v>20</v>
      </c>
      <c r="H6" s="101"/>
    </row>
    <row r="7" spans="1:8" ht="75" customHeight="1">
      <c r="A7" s="415" t="s">
        <v>64</v>
      </c>
      <c r="B7" s="415"/>
      <c r="C7" s="415"/>
      <c r="D7" s="415"/>
      <c r="E7" s="415"/>
      <c r="F7" s="97"/>
      <c r="G7" s="103"/>
      <c r="H7" s="104"/>
    </row>
    <row r="8" spans="1:8" ht="9.75" customHeight="1">
      <c r="A8" s="102"/>
      <c r="B8" s="102"/>
      <c r="C8" s="102"/>
      <c r="D8" s="102"/>
      <c r="E8" s="102"/>
      <c r="F8" s="97"/>
      <c r="G8" s="103"/>
      <c r="H8" s="104"/>
    </row>
    <row r="9" spans="1:8" ht="75" customHeight="1">
      <c r="A9" s="415" t="s">
        <v>65</v>
      </c>
      <c r="B9" s="415"/>
      <c r="C9" s="415"/>
      <c r="D9" s="415"/>
      <c r="E9" s="415"/>
      <c r="F9" s="97"/>
      <c r="G9" s="103"/>
      <c r="H9" s="105"/>
    </row>
    <row r="10" spans="1:8" ht="9.75" customHeight="1">
      <c r="A10" s="102"/>
      <c r="B10" s="102"/>
      <c r="C10" s="102"/>
      <c r="D10" s="102"/>
      <c r="E10" s="102"/>
      <c r="F10" s="97"/>
      <c r="G10" s="103"/>
      <c r="H10" s="105"/>
    </row>
    <row r="11" spans="1:8" ht="45" customHeight="1">
      <c r="A11" s="415" t="s">
        <v>66</v>
      </c>
      <c r="B11" s="415"/>
      <c r="C11" s="415"/>
      <c r="D11" s="415"/>
      <c r="E11" s="415"/>
      <c r="F11" s="97"/>
      <c r="G11" s="106"/>
      <c r="H11" s="107"/>
    </row>
    <row r="12" spans="1:8" ht="19.5" customHeight="1">
      <c r="A12" s="108"/>
      <c r="B12" s="108"/>
      <c r="C12" s="109"/>
      <c r="D12" s="108"/>
      <c r="E12" s="36"/>
      <c r="F12" s="35"/>
      <c r="G12" s="110">
        <f>SUM(G7:G11)</f>
        <v>0</v>
      </c>
      <c r="H12" s="111"/>
    </row>
    <row r="13" spans="1:8" ht="19.5" customHeight="1">
      <c r="A13" s="417" t="s">
        <v>67</v>
      </c>
      <c r="B13" s="417"/>
      <c r="C13" s="417"/>
      <c r="D13" s="417"/>
      <c r="E13" s="417"/>
      <c r="F13" s="97"/>
      <c r="G13" s="106">
        <v>0</v>
      </c>
      <c r="H13" s="107"/>
    </row>
    <row r="14" spans="1:8" ht="19.5" customHeight="1">
      <c r="A14" s="112"/>
      <c r="B14" s="112"/>
      <c r="C14" s="113"/>
      <c r="D14" s="112"/>
      <c r="E14" s="79"/>
      <c r="F14" s="78"/>
      <c r="G14" s="114">
        <f>+G12-G13</f>
        <v>0</v>
      </c>
      <c r="H14" s="115"/>
    </row>
    <row r="15" spans="1:8" ht="15">
      <c r="A15" s="108"/>
      <c r="B15" s="108"/>
      <c r="C15" s="109"/>
      <c r="D15" s="108"/>
      <c r="E15" s="36"/>
      <c r="F15" s="35"/>
      <c r="G15" s="103"/>
      <c r="H15" s="104"/>
    </row>
    <row r="16" spans="1:8" ht="15">
      <c r="A16" s="108"/>
      <c r="B16" s="108"/>
      <c r="C16" s="109"/>
      <c r="D16" s="108"/>
      <c r="E16" s="36"/>
      <c r="F16" s="35"/>
      <c r="G16" s="103"/>
      <c r="H16" s="104"/>
    </row>
    <row r="17" spans="1:8" ht="15">
      <c r="A17" s="108"/>
      <c r="B17" s="108"/>
      <c r="C17" s="109"/>
      <c r="D17" s="108"/>
      <c r="E17" s="36"/>
      <c r="F17" s="35"/>
      <c r="G17" s="103"/>
      <c r="H17" s="104"/>
    </row>
    <row r="18" spans="1:8" ht="18.75">
      <c r="A18" s="418" t="s">
        <v>68</v>
      </c>
      <c r="B18" s="418"/>
      <c r="C18" s="418"/>
      <c r="D18" s="418"/>
      <c r="E18" s="418"/>
      <c r="F18" s="418"/>
      <c r="G18" s="418"/>
      <c r="H18" s="418"/>
    </row>
    <row r="19" spans="1:8" ht="15">
      <c r="A19" s="108"/>
      <c r="B19" s="108"/>
      <c r="C19" s="109"/>
      <c r="D19" s="108"/>
      <c r="E19" s="36"/>
      <c r="F19" s="35"/>
      <c r="G19" s="103"/>
      <c r="H19" s="104"/>
    </row>
    <row r="20" spans="1:8" ht="15" customHeight="1">
      <c r="A20" s="413" t="s">
        <v>69</v>
      </c>
      <c r="B20" s="413"/>
      <c r="C20" s="413"/>
      <c r="D20" s="413"/>
      <c r="E20" s="413"/>
      <c r="F20" s="413"/>
      <c r="G20" s="413"/>
      <c r="H20" s="413"/>
    </row>
    <row r="22" spans="1:8" ht="15" customHeight="1">
      <c r="A22" s="414"/>
      <c r="B22" s="414"/>
      <c r="C22" s="414"/>
      <c r="D22" s="414"/>
      <c r="E22" s="414"/>
      <c r="F22" s="97"/>
      <c r="G22" s="98">
        <f>+G5</f>
        <v>2017</v>
      </c>
      <c r="H22" s="99"/>
    </row>
    <row r="23" spans="1:8" ht="15" customHeight="1">
      <c r="A23" s="414"/>
      <c r="B23" s="414"/>
      <c r="C23" s="414"/>
      <c r="D23" s="414"/>
      <c r="E23" s="414"/>
      <c r="F23" s="97"/>
      <c r="G23" s="100" t="s">
        <v>20</v>
      </c>
      <c r="H23" s="101"/>
    </row>
    <row r="24" spans="1:8" ht="15" customHeight="1">
      <c r="A24" s="416" t="s">
        <v>70</v>
      </c>
      <c r="B24" s="416"/>
      <c r="C24" s="416"/>
      <c r="D24" s="416"/>
      <c r="E24" s="416"/>
      <c r="F24" s="416"/>
      <c r="G24" s="116">
        <f>+Rapport!D13</f>
        <v>0</v>
      </c>
      <c r="H24" s="105"/>
    </row>
    <row r="25" spans="1:8" ht="15" customHeight="1">
      <c r="A25" s="415" t="s">
        <v>71</v>
      </c>
      <c r="B25" s="415"/>
      <c r="C25" s="415"/>
      <c r="D25" s="415"/>
      <c r="E25" s="415"/>
      <c r="F25" s="97"/>
      <c r="G25" s="116">
        <f>+G27-G24-G26</f>
        <v>0</v>
      </c>
      <c r="H25" s="105"/>
    </row>
    <row r="26" spans="1:8" ht="15" customHeight="1">
      <c r="A26" s="415" t="s">
        <v>72</v>
      </c>
      <c r="B26" s="415"/>
      <c r="C26" s="415"/>
      <c r="D26" s="415"/>
      <c r="E26" s="415"/>
      <c r="F26" s="97"/>
      <c r="G26" s="117">
        <f>+Rapport!D18</f>
        <v>0</v>
      </c>
      <c r="H26" s="118"/>
    </row>
    <row r="27" spans="1:10" ht="19.5" customHeight="1">
      <c r="A27" s="119" t="s">
        <v>73</v>
      </c>
      <c r="B27" s="120"/>
      <c r="C27" s="120"/>
      <c r="D27" s="120"/>
      <c r="E27" s="120"/>
      <c r="F27" s="120"/>
      <c r="G27" s="121"/>
      <c r="H27" s="122"/>
      <c r="J27" s="28"/>
    </row>
    <row r="29" ht="15">
      <c r="A29" s="123" t="s">
        <v>577</v>
      </c>
    </row>
  </sheetData>
  <sheetProtection selectLockedCells="1" selectUnlockedCells="1"/>
  <mergeCells count="15">
    <mergeCell ref="A24:F24"/>
    <mergeCell ref="A25:E25"/>
    <mergeCell ref="A26:E26"/>
    <mergeCell ref="A11:E11"/>
    <mergeCell ref="A13:E13"/>
    <mergeCell ref="A18:H18"/>
    <mergeCell ref="A20:H20"/>
    <mergeCell ref="A22:E22"/>
    <mergeCell ref="A23:E23"/>
    <mergeCell ref="A1:E1"/>
    <mergeCell ref="A4:H4"/>
    <mergeCell ref="A5:E5"/>
    <mergeCell ref="A6:E6"/>
    <mergeCell ref="A7:E7"/>
    <mergeCell ref="A9:E9"/>
  </mergeCells>
  <printOptions gridLines="1"/>
  <pageMargins left="0.35433070866141736" right="0.35433070866141736" top="0.5511811023622047" bottom="0.5511811023622047" header="0.4330708661417323" footer="0.4330708661417323"/>
  <pageSetup horizontalDpi="300" verticalDpi="300" orientation="portrait" scale="110" r:id="rId1"/>
  <headerFooter alignWithMargins="0">
    <oddHeader>&amp;R&amp;"Times New Roman,Regular"7</oddHeader>
    <oddFooter>&amp;CPage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P7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3" width="9.140625" style="16" customWidth="1"/>
    <col min="4" max="4" width="13.140625" style="16" customWidth="1"/>
    <col min="5" max="5" width="16.57421875" style="16" customWidth="1"/>
    <col min="6" max="6" width="3.28125" style="16" customWidth="1"/>
    <col min="7" max="7" width="12.421875" style="16" customWidth="1"/>
    <col min="8" max="8" width="3.28125" style="16" customWidth="1"/>
    <col min="9" max="9" width="23.28125" style="16" customWidth="1"/>
    <col min="10" max="10" width="11.140625" style="16" customWidth="1"/>
    <col min="11" max="250" width="9.140625" style="16" customWidth="1"/>
    <col min="251" max="16384" width="9.140625" style="184" customWidth="1"/>
  </cols>
  <sheetData>
    <row r="1" spans="1:8" ht="19.5" customHeight="1">
      <c r="A1" s="411" t="str">
        <f>+Rapport!$A$1</f>
        <v>NOM DE L'ÉGLISE : </v>
      </c>
      <c r="B1" s="411"/>
      <c r="C1" s="411"/>
      <c r="D1" s="411"/>
      <c r="E1" s="411"/>
      <c r="F1" s="31"/>
      <c r="G1" s="33"/>
      <c r="H1" s="32"/>
    </row>
    <row r="2" spans="7:8" ht="15" customHeight="1">
      <c r="G2" s="84">
        <f>+Rapport!D1</f>
        <v>2017</v>
      </c>
      <c r="H2" s="38"/>
    </row>
    <row r="3" spans="7:8" ht="15" customHeight="1">
      <c r="G3" s="124" t="s">
        <v>20</v>
      </c>
      <c r="H3" s="125"/>
    </row>
    <row r="4" spans="7:8" ht="15" customHeight="1">
      <c r="G4" s="124"/>
      <c r="H4" s="125"/>
    </row>
    <row r="5" spans="1:8" ht="15">
      <c r="A5" s="156" t="s">
        <v>9</v>
      </c>
      <c r="B5" s="157"/>
      <c r="C5" s="157"/>
      <c r="D5" s="157"/>
      <c r="E5" s="157"/>
      <c r="F5" s="157"/>
      <c r="G5" s="158"/>
      <c r="H5" s="159"/>
    </row>
    <row r="6" spans="1:8" ht="15">
      <c r="A6" s="419" t="s">
        <v>134</v>
      </c>
      <c r="B6" s="419"/>
      <c r="C6" s="419"/>
      <c r="D6" s="419"/>
      <c r="E6" s="419"/>
      <c r="F6" s="34"/>
      <c r="G6" s="42"/>
      <c r="H6" s="161"/>
    </row>
    <row r="7" spans="1:8" ht="15">
      <c r="A7" s="419" t="s">
        <v>135</v>
      </c>
      <c r="B7" s="419"/>
      <c r="C7" s="419"/>
      <c r="D7" s="419"/>
      <c r="E7" s="419"/>
      <c r="F7" s="160"/>
      <c r="G7" s="42"/>
      <c r="H7" s="161"/>
    </row>
    <row r="8" spans="1:8" ht="15">
      <c r="A8" s="419" t="s">
        <v>136</v>
      </c>
      <c r="B8" s="419"/>
      <c r="C8" s="419"/>
      <c r="D8" s="419"/>
      <c r="E8" s="419"/>
      <c r="F8" s="160"/>
      <c r="G8" s="42"/>
      <c r="H8" s="161"/>
    </row>
    <row r="9" spans="1:8" ht="15">
      <c r="A9" s="419" t="s">
        <v>598</v>
      </c>
      <c r="B9" s="419"/>
      <c r="C9" s="419"/>
      <c r="D9" s="419"/>
      <c r="E9" s="419"/>
      <c r="F9" s="160"/>
      <c r="G9" s="42"/>
      <c r="H9" s="161"/>
    </row>
    <row r="10" spans="1:8" ht="15">
      <c r="A10" s="419" t="s">
        <v>74</v>
      </c>
      <c r="B10" s="419"/>
      <c r="C10" s="419"/>
      <c r="D10" s="419"/>
      <c r="E10" s="190"/>
      <c r="F10" s="160"/>
      <c r="G10" s="42"/>
      <c r="H10" s="161"/>
    </row>
    <row r="11" spans="1:8" ht="15">
      <c r="A11" s="419" t="s">
        <v>75</v>
      </c>
      <c r="B11" s="419"/>
      <c r="C11" s="419"/>
      <c r="D11" s="419"/>
      <c r="E11" s="419"/>
      <c r="F11" s="160"/>
      <c r="G11" s="42"/>
      <c r="H11" s="161"/>
    </row>
    <row r="12" spans="1:8" ht="15">
      <c r="A12" s="419" t="s">
        <v>76</v>
      </c>
      <c r="B12" s="419"/>
      <c r="C12" s="419"/>
      <c r="D12" s="419"/>
      <c r="E12" s="190"/>
      <c r="F12" s="160"/>
      <c r="G12" s="42"/>
      <c r="H12" s="161"/>
    </row>
    <row r="13" spans="1:8" ht="15">
      <c r="A13" s="419" t="s">
        <v>514</v>
      </c>
      <c r="B13" s="419"/>
      <c r="C13" s="419"/>
      <c r="D13" s="419"/>
      <c r="E13" s="419"/>
      <c r="F13" s="160"/>
      <c r="G13" s="42"/>
      <c r="H13" s="161"/>
    </row>
    <row r="14" spans="1:8" ht="15">
      <c r="A14" s="419" t="s">
        <v>77</v>
      </c>
      <c r="B14" s="419"/>
      <c r="C14" s="419"/>
      <c r="D14" s="419"/>
      <c r="E14" s="419"/>
      <c r="F14" s="160"/>
      <c r="G14" s="42"/>
      <c r="H14" s="161"/>
    </row>
    <row r="15" spans="1:8" ht="15">
      <c r="A15" s="419" t="s">
        <v>78</v>
      </c>
      <c r="B15" s="419"/>
      <c r="C15" s="419"/>
      <c r="D15" s="419"/>
      <c r="E15" s="190"/>
      <c r="F15" s="160"/>
      <c r="G15" s="42"/>
      <c r="H15" s="161"/>
    </row>
    <row r="16" spans="1:9" s="188" customFormat="1" ht="15">
      <c r="A16" s="419" t="s">
        <v>599</v>
      </c>
      <c r="B16" s="419"/>
      <c r="C16" s="419"/>
      <c r="D16" s="419"/>
      <c r="E16" s="190"/>
      <c r="F16" s="185"/>
      <c r="G16" s="186"/>
      <c r="H16" s="187"/>
      <c r="I16" s="16"/>
    </row>
    <row r="17" spans="1:8" ht="15">
      <c r="A17" s="419" t="s">
        <v>133</v>
      </c>
      <c r="B17" s="419"/>
      <c r="C17" s="419"/>
      <c r="D17" s="419"/>
      <c r="E17" s="419"/>
      <c r="F17" s="160"/>
      <c r="G17" s="42"/>
      <c r="H17" s="161"/>
    </row>
    <row r="18" spans="1:10" ht="15">
      <c r="A18" s="419" t="s">
        <v>600</v>
      </c>
      <c r="B18" s="419"/>
      <c r="C18" s="190"/>
      <c r="D18" s="190"/>
      <c r="E18" s="190"/>
      <c r="F18" s="160"/>
      <c r="G18" s="42"/>
      <c r="H18" s="161"/>
      <c r="J18" s="188"/>
    </row>
    <row r="19" spans="1:8" ht="15">
      <c r="A19" s="420" t="s">
        <v>79</v>
      </c>
      <c r="B19" s="420"/>
      <c r="C19" s="420"/>
      <c r="D19" s="191"/>
      <c r="E19" s="191"/>
      <c r="F19" s="160"/>
      <c r="G19" s="42"/>
      <c r="H19" s="161"/>
    </row>
    <row r="20" spans="1:10" ht="19.5" customHeight="1">
      <c r="A20" s="76"/>
      <c r="B20" s="76"/>
      <c r="C20" s="76"/>
      <c r="D20" s="76"/>
      <c r="E20" s="76"/>
      <c r="F20" s="76"/>
      <c r="G20" s="163">
        <f>SUM(G6:G19)</f>
        <v>0</v>
      </c>
      <c r="H20" s="164"/>
      <c r="J20" s="188"/>
    </row>
    <row r="21" spans="1:8" ht="15">
      <c r="A21" s="167"/>
      <c r="B21" s="168"/>
      <c r="C21" s="168"/>
      <c r="D21" s="168"/>
      <c r="E21" s="168"/>
      <c r="F21" s="168"/>
      <c r="G21" s="169"/>
      <c r="H21" s="170"/>
    </row>
    <row r="22" spans="1:10" ht="15">
      <c r="A22" s="156" t="s">
        <v>10</v>
      </c>
      <c r="B22" s="157"/>
      <c r="C22" s="157"/>
      <c r="D22" s="157"/>
      <c r="E22" s="157"/>
      <c r="F22" s="157"/>
      <c r="G22" s="158"/>
      <c r="H22" s="159"/>
      <c r="J22" s="188"/>
    </row>
    <row r="23" spans="1:8" ht="15">
      <c r="A23" s="420" t="s">
        <v>80</v>
      </c>
      <c r="B23" s="420"/>
      <c r="C23" s="420"/>
      <c r="D23" s="420"/>
      <c r="E23" s="160"/>
      <c r="F23" s="160"/>
      <c r="G23" s="42"/>
      <c r="H23" s="161"/>
    </row>
    <row r="24" spans="1:10" ht="15">
      <c r="A24" s="420" t="s">
        <v>81</v>
      </c>
      <c r="B24" s="420"/>
      <c r="C24" s="420"/>
      <c r="D24" s="420"/>
      <c r="E24" s="160"/>
      <c r="F24" s="160"/>
      <c r="G24" s="42"/>
      <c r="H24" s="161"/>
      <c r="J24" s="188"/>
    </row>
    <row r="25" spans="1:8" ht="15">
      <c r="A25" s="420" t="s">
        <v>82</v>
      </c>
      <c r="B25" s="420"/>
      <c r="C25" s="420"/>
      <c r="D25" s="420"/>
      <c r="E25" s="160"/>
      <c r="F25" s="160"/>
      <c r="G25" s="42"/>
      <c r="H25" s="161"/>
    </row>
    <row r="26" spans="1:10" ht="15">
      <c r="A26" s="420" t="s">
        <v>83</v>
      </c>
      <c r="B26" s="420"/>
      <c r="C26" s="420"/>
      <c r="D26" s="420"/>
      <c r="E26" s="160"/>
      <c r="F26" s="160"/>
      <c r="G26" s="42"/>
      <c r="H26" s="161"/>
      <c r="J26" s="188"/>
    </row>
    <row r="27" spans="1:8" ht="15">
      <c r="A27" s="420" t="s">
        <v>84</v>
      </c>
      <c r="B27" s="420"/>
      <c r="C27" s="420"/>
      <c r="D27" s="420"/>
      <c r="E27" s="160"/>
      <c r="F27" s="160"/>
      <c r="G27" s="42"/>
      <c r="H27" s="161"/>
    </row>
    <row r="28" spans="1:10" ht="15">
      <c r="A28" s="420" t="s">
        <v>85</v>
      </c>
      <c r="B28" s="420"/>
      <c r="C28" s="420"/>
      <c r="D28" s="420"/>
      <c r="E28" s="177"/>
      <c r="F28" s="160"/>
      <c r="G28" s="42"/>
      <c r="H28" s="161"/>
      <c r="J28" s="188"/>
    </row>
    <row r="29" spans="1:8" ht="15">
      <c r="A29" s="420" t="s">
        <v>86</v>
      </c>
      <c r="B29" s="420"/>
      <c r="C29" s="420"/>
      <c r="D29" s="420"/>
      <c r="E29" s="160"/>
      <c r="F29" s="160"/>
      <c r="G29" s="42"/>
      <c r="H29" s="161"/>
    </row>
    <row r="30" spans="1:10" ht="15">
      <c r="A30" s="420" t="s">
        <v>87</v>
      </c>
      <c r="B30" s="420"/>
      <c r="C30" s="420"/>
      <c r="D30" s="420"/>
      <c r="E30" s="160"/>
      <c r="F30" s="160"/>
      <c r="G30" s="42"/>
      <c r="H30" s="161"/>
      <c r="J30" s="188"/>
    </row>
    <row r="31" spans="1:8" ht="19.5" customHeight="1">
      <c r="A31" s="76"/>
      <c r="B31" s="76"/>
      <c r="C31" s="76"/>
      <c r="D31" s="76"/>
      <c r="E31" s="76"/>
      <c r="F31" s="76"/>
      <c r="G31" s="163">
        <f>SUM(G17:G30)</f>
        <v>0</v>
      </c>
      <c r="H31" s="164"/>
    </row>
    <row r="32" spans="1:10" ht="15">
      <c r="A32" s="167"/>
      <c r="B32" s="168"/>
      <c r="C32" s="168"/>
      <c r="D32" s="168"/>
      <c r="E32" s="168"/>
      <c r="F32" s="168"/>
      <c r="G32" s="169"/>
      <c r="H32" s="170"/>
      <c r="J32" s="188"/>
    </row>
    <row r="33" spans="1:8" ht="15">
      <c r="A33" s="156" t="s">
        <v>11</v>
      </c>
      <c r="B33" s="157"/>
      <c r="C33" s="157"/>
      <c r="D33" s="157"/>
      <c r="E33" s="157"/>
      <c r="F33" s="157"/>
      <c r="G33" s="158"/>
      <c r="H33" s="159"/>
    </row>
    <row r="34" spans="1:8" ht="15">
      <c r="A34" s="420" t="s">
        <v>88</v>
      </c>
      <c r="B34" s="420"/>
      <c r="C34" s="420"/>
      <c r="D34" s="420"/>
      <c r="E34" s="160"/>
      <c r="F34" s="160"/>
      <c r="G34" s="42"/>
      <c r="H34" s="161"/>
    </row>
    <row r="35" spans="1:20" ht="15" hidden="1">
      <c r="A35" t="s">
        <v>527</v>
      </c>
      <c r="B35" s="87"/>
      <c r="C35" s="87"/>
      <c r="D35" s="87"/>
      <c r="E35" s="160"/>
      <c r="F35" s="160"/>
      <c r="G35" s="42"/>
      <c r="H35" s="161"/>
      <c r="L35"/>
      <c r="M35"/>
      <c r="N35"/>
      <c r="O35"/>
      <c r="P35"/>
      <c r="Q35"/>
      <c r="R35"/>
      <c r="S35"/>
      <c r="T35"/>
    </row>
    <row r="36" spans="1:8" ht="15">
      <c r="A36" s="420" t="s">
        <v>515</v>
      </c>
      <c r="B36" s="420"/>
      <c r="C36" s="420"/>
      <c r="D36" s="420"/>
      <c r="E36" s="160"/>
      <c r="F36" s="160"/>
      <c r="G36" s="42"/>
      <c r="H36" s="161"/>
    </row>
    <row r="37" spans="1:8" ht="15">
      <c r="A37" s="87" t="s">
        <v>516</v>
      </c>
      <c r="B37" s="87"/>
      <c r="C37" s="87"/>
      <c r="D37" s="87"/>
      <c r="E37" s="160"/>
      <c r="F37" s="160"/>
      <c r="G37" s="42"/>
      <c r="H37" s="161"/>
    </row>
    <row r="38" spans="1:8" ht="15">
      <c r="A38" s="87" t="s">
        <v>517</v>
      </c>
      <c r="B38" s="87"/>
      <c r="C38" s="87"/>
      <c r="D38" s="87"/>
      <c r="E38" s="160"/>
      <c r="F38" s="160"/>
      <c r="G38" s="42"/>
      <c r="H38" s="161"/>
    </row>
    <row r="39" spans="1:8" ht="15">
      <c r="A39" s="87" t="s">
        <v>602</v>
      </c>
      <c r="B39" s="87"/>
      <c r="C39" s="87"/>
      <c r="D39" s="87"/>
      <c r="E39" s="160"/>
      <c r="F39" s="160"/>
      <c r="G39" s="42"/>
      <c r="H39" s="161"/>
    </row>
    <row r="40" spans="1:8" ht="15">
      <c r="A40" s="87" t="s">
        <v>603</v>
      </c>
      <c r="B40" s="87"/>
      <c r="C40" s="87"/>
      <c r="D40" s="87"/>
      <c r="E40" s="160"/>
      <c r="F40" s="160"/>
      <c r="G40" s="42"/>
      <c r="H40" s="161"/>
    </row>
    <row r="41" spans="1:8" ht="15">
      <c r="A41" s="87" t="s">
        <v>518</v>
      </c>
      <c r="B41" s="87"/>
      <c r="C41" s="87"/>
      <c r="D41" s="87"/>
      <c r="E41" s="160"/>
      <c r="F41" s="160"/>
      <c r="G41" s="42"/>
      <c r="H41" s="161"/>
    </row>
    <row r="42" spans="1:8" ht="15">
      <c r="A42" t="s">
        <v>527</v>
      </c>
      <c r="B42" s="87"/>
      <c r="C42" s="87"/>
      <c r="D42" s="87"/>
      <c r="E42" s="160"/>
      <c r="F42" s="160"/>
      <c r="G42" s="42"/>
      <c r="H42" s="161"/>
    </row>
    <row r="43" spans="1:7" ht="15">
      <c r="A43" s="420" t="s">
        <v>89</v>
      </c>
      <c r="B43" s="420"/>
      <c r="C43" s="420"/>
      <c r="D43" s="420"/>
      <c r="G43" s="42"/>
    </row>
    <row r="44" spans="1:250" s="385" customFormat="1" ht="15">
      <c r="A44" s="420" t="s">
        <v>601</v>
      </c>
      <c r="B44" s="420"/>
      <c r="C44" s="420"/>
      <c r="D44" s="420"/>
      <c r="E44" s="126"/>
      <c r="F44" s="126"/>
      <c r="G44" s="42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6"/>
      <c r="GE44" s="126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  <c r="HN44" s="126"/>
      <c r="HO44" s="126"/>
      <c r="HP44" s="126"/>
      <c r="HQ44" s="126"/>
      <c r="HR44" s="126"/>
      <c r="HS44" s="126"/>
      <c r="HT44" s="126"/>
      <c r="HU44" s="126"/>
      <c r="HV44" s="126"/>
      <c r="HW44" s="126"/>
      <c r="HX44" s="126"/>
      <c r="HY44" s="126"/>
      <c r="HZ44" s="126"/>
      <c r="IA44" s="126"/>
      <c r="IB44" s="126"/>
      <c r="IC44" s="126"/>
      <c r="ID44" s="126"/>
      <c r="IE44" s="126"/>
      <c r="IF44" s="126"/>
      <c r="IG44" s="126"/>
      <c r="IH44" s="126"/>
      <c r="II44" s="126"/>
      <c r="IJ44" s="126"/>
      <c r="IK44" s="126"/>
      <c r="IL44" s="126"/>
      <c r="IM44" s="126"/>
      <c r="IN44" s="126"/>
      <c r="IO44" s="126"/>
      <c r="IP44" s="126"/>
    </row>
    <row r="45" spans="1:7" ht="15.75" thickBot="1">
      <c r="A45" s="420" t="s">
        <v>90</v>
      </c>
      <c r="B45" s="420"/>
      <c r="C45" s="420"/>
      <c r="D45" s="420"/>
      <c r="G45" s="42"/>
    </row>
    <row r="46" spans="1:8" ht="19.5" customHeight="1" thickBot="1">
      <c r="A46" s="319"/>
      <c r="B46" s="319"/>
      <c r="C46" s="319"/>
      <c r="D46" s="319"/>
      <c r="E46" s="319"/>
      <c r="F46" s="319"/>
      <c r="G46" s="320">
        <f>SUM(G34:G45)</f>
        <v>0</v>
      </c>
      <c r="H46" s="321"/>
    </row>
    <row r="47" spans="1:8" ht="19.5" customHeight="1">
      <c r="A47" s="205"/>
      <c r="B47" s="205" t="s">
        <v>146</v>
      </c>
      <c r="C47" s="205"/>
      <c r="D47" s="205"/>
      <c r="E47" s="205"/>
      <c r="F47" s="205"/>
      <c r="G47" s="66">
        <f>G20+G31+G46</f>
        <v>0</v>
      </c>
      <c r="H47" s="206"/>
    </row>
    <row r="48" spans="1:8" ht="19.5" customHeight="1">
      <c r="A48" s="205"/>
      <c r="B48" s="213" t="s">
        <v>604</v>
      </c>
      <c r="C48" s="213"/>
      <c r="D48" s="213"/>
      <c r="E48" s="213"/>
      <c r="F48" s="213"/>
      <c r="G48" s="214">
        <f>SUM(G6,G8,G9,G10,G11,G12,G13,G14,G15,G17,G19,G34)</f>
        <v>0</v>
      </c>
      <c r="H48" s="215"/>
    </row>
    <row r="49" spans="2:7" ht="14.25">
      <c r="B49" s="209" t="s">
        <v>145</v>
      </c>
      <c r="C49" s="204"/>
      <c r="D49" s="204"/>
      <c r="E49" s="204"/>
      <c r="F49" s="204"/>
      <c r="G49" s="210">
        <f>SUM(G7,G16,G23:G30)</f>
        <v>0</v>
      </c>
    </row>
    <row r="50" spans="2:7" ht="12.75">
      <c r="B50" s="212" t="s">
        <v>144</v>
      </c>
      <c r="C50" s="212"/>
      <c r="D50" s="207"/>
      <c r="E50" s="202"/>
      <c r="F50" s="202"/>
      <c r="G50" s="211">
        <f>G18</f>
        <v>0</v>
      </c>
    </row>
    <row r="51" spans="2:7" ht="12.75">
      <c r="B51" s="203" t="s">
        <v>147</v>
      </c>
      <c r="C51" s="203"/>
      <c r="D51" s="203"/>
      <c r="E51" s="203"/>
      <c r="F51" s="203"/>
      <c r="G51" s="322">
        <f>SUM(G35:G45)</f>
        <v>0</v>
      </c>
    </row>
    <row r="53" spans="2:7" ht="15" thickBot="1">
      <c r="B53" s="16" t="s">
        <v>117</v>
      </c>
      <c r="G53" s="163">
        <f>SUM(G48:G52)</f>
        <v>0</v>
      </c>
    </row>
    <row r="55" spans="1:7" ht="12.75">
      <c r="A55" s="421" t="s">
        <v>605</v>
      </c>
      <c r="B55" s="421"/>
      <c r="C55" s="421"/>
      <c r="D55" s="421"/>
      <c r="E55" s="326"/>
      <c r="F55" s="326"/>
      <c r="G55" s="326"/>
    </row>
    <row r="56" ht="12.75">
      <c r="G56" s="126"/>
    </row>
    <row r="57" spans="2:7" ht="19.5" thickBot="1">
      <c r="B57" s="327" t="s">
        <v>21</v>
      </c>
      <c r="G57" s="126"/>
    </row>
    <row r="58" spans="1:7" ht="19.5" thickBot="1">
      <c r="A58" s="22"/>
      <c r="B58" s="18" t="s">
        <v>606</v>
      </c>
      <c r="C58" s="15"/>
      <c r="G58" s="375"/>
    </row>
    <row r="59" spans="1:7" ht="19.5" thickBot="1">
      <c r="A59" s="22"/>
      <c r="B59" s="18" t="s">
        <v>139</v>
      </c>
      <c r="C59" s="15"/>
      <c r="G59" s="375"/>
    </row>
    <row r="60" spans="1:7" ht="19.5" thickBot="1">
      <c r="A60" s="22"/>
      <c r="B60" s="18" t="s">
        <v>22</v>
      </c>
      <c r="C60" s="15"/>
      <c r="G60" s="375"/>
    </row>
    <row r="61" spans="1:7" ht="19.5" thickBot="1">
      <c r="A61" s="22"/>
      <c r="B61" s="18" t="s">
        <v>23</v>
      </c>
      <c r="C61" s="15"/>
      <c r="G61" s="375"/>
    </row>
    <row r="62" spans="1:7" ht="19.5" thickBot="1">
      <c r="A62" s="22"/>
      <c r="B62" s="18" t="s">
        <v>24</v>
      </c>
      <c r="C62" s="15"/>
      <c r="G62" s="375"/>
    </row>
    <row r="63" spans="1:7" ht="18.75">
      <c r="A63" s="22"/>
      <c r="B63" s="18"/>
      <c r="C63" s="15"/>
      <c r="G63" s="126"/>
    </row>
    <row r="64" spans="2:7" ht="19.5" thickBot="1">
      <c r="B64" s="327" t="s">
        <v>25</v>
      </c>
      <c r="G64" s="386"/>
    </row>
    <row r="65" spans="1:7" ht="19.5" thickBot="1">
      <c r="A65" s="22"/>
      <c r="B65" s="18" t="s">
        <v>26</v>
      </c>
      <c r="C65" s="15"/>
      <c r="G65" s="375"/>
    </row>
    <row r="66" spans="1:7" ht="19.5" thickBot="1">
      <c r="A66" s="22"/>
      <c r="B66" s="18" t="s">
        <v>27</v>
      </c>
      <c r="C66" s="15"/>
      <c r="G66" s="375"/>
    </row>
    <row r="67" spans="1:7" ht="19.5" thickBot="1">
      <c r="A67" s="22"/>
      <c r="B67" s="18" t="s">
        <v>28</v>
      </c>
      <c r="C67" s="15"/>
      <c r="G67" s="375"/>
    </row>
    <row r="68" spans="1:7" ht="19.5" thickBot="1">
      <c r="A68" s="22"/>
      <c r="B68" s="18" t="s">
        <v>29</v>
      </c>
      <c r="C68" s="15"/>
      <c r="G68" s="375"/>
    </row>
    <row r="69" ht="12.75">
      <c r="G69" s="126"/>
    </row>
    <row r="70" ht="12.75">
      <c r="G70" s="126"/>
    </row>
    <row r="71" ht="12.75">
      <c r="G71" s="126"/>
    </row>
    <row r="72" ht="12.75">
      <c r="G72" s="126"/>
    </row>
    <row r="73" ht="12.75">
      <c r="G73" s="126"/>
    </row>
  </sheetData>
  <sheetProtection selectLockedCells="1" selectUnlockedCells="1"/>
  <mergeCells count="29">
    <mergeCell ref="A55:D55"/>
    <mergeCell ref="A43:D43"/>
    <mergeCell ref="A45:D45"/>
    <mergeCell ref="A25:D25"/>
    <mergeCell ref="A26:D26"/>
    <mergeCell ref="A27:D27"/>
    <mergeCell ref="A28:D28"/>
    <mergeCell ref="A29:D29"/>
    <mergeCell ref="A30:D30"/>
    <mergeCell ref="A36:D36"/>
    <mergeCell ref="A44:D44"/>
    <mergeCell ref="A17:E17"/>
    <mergeCell ref="A18:B18"/>
    <mergeCell ref="A19:C19"/>
    <mergeCell ref="A23:D23"/>
    <mergeCell ref="A24:D24"/>
    <mergeCell ref="A34:D34"/>
    <mergeCell ref="A11:E11"/>
    <mergeCell ref="A12:D12"/>
    <mergeCell ref="A13:E13"/>
    <mergeCell ref="A14:E14"/>
    <mergeCell ref="A15:D15"/>
    <mergeCell ref="A16:D16"/>
    <mergeCell ref="A1:E1"/>
    <mergeCell ref="A6:E6"/>
    <mergeCell ref="A7:E7"/>
    <mergeCell ref="A8:E8"/>
    <mergeCell ref="A9:E9"/>
    <mergeCell ref="A10:D10"/>
  </mergeCells>
  <printOptions gridLines="1"/>
  <pageMargins left="0.31496062992125984" right="0.31496062992125984" top="0.31496062992125984" bottom="0.31496062992125984" header="0" footer="0"/>
  <pageSetup horizontalDpi="300" verticalDpi="300" orientation="portrait" scale="90" r:id="rId1"/>
  <headerFooter alignWithMargins="0">
    <oddHeader>&amp;C&amp;A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4" width="11.421875" style="16" customWidth="1"/>
    <col min="5" max="5" width="21.00390625" style="16" customWidth="1"/>
    <col min="6" max="6" width="3.28125" style="16" customWidth="1"/>
    <col min="7" max="7" width="12.421875" style="16" customWidth="1"/>
    <col min="8" max="8" width="1.7109375" style="16" customWidth="1"/>
    <col min="9" max="9" width="11.8515625" style="16" customWidth="1"/>
    <col min="10" max="10" width="6.7109375" style="16" customWidth="1"/>
    <col min="11" max="18" width="11.421875" style="16" customWidth="1"/>
    <col min="19" max="19" width="21.00390625" style="16" customWidth="1"/>
    <col min="20" max="20" width="3.28125" style="16" customWidth="1"/>
    <col min="21" max="21" width="12.421875" style="16" customWidth="1"/>
    <col min="22" max="22" width="3.28125" style="16" customWidth="1"/>
    <col min="23" max="16384" width="9.140625" style="16" customWidth="1"/>
  </cols>
  <sheetData>
    <row r="1" spans="1:8" ht="19.5" customHeight="1">
      <c r="A1" s="411" t="str">
        <f>+Rapport!$A$1</f>
        <v>NOM DE L'ÉGLISE : </v>
      </c>
      <c r="B1" s="411"/>
      <c r="C1" s="411"/>
      <c r="D1" s="411"/>
      <c r="E1" s="411"/>
      <c r="F1" s="31"/>
      <c r="G1" s="33"/>
      <c r="H1" s="32"/>
    </row>
    <row r="2" ht="15" customHeight="1"/>
    <row r="3" spans="7:8" ht="15" customHeight="1">
      <c r="G3" s="84">
        <f>+Rapport!D1</f>
        <v>2017</v>
      </c>
      <c r="H3" s="38"/>
    </row>
    <row r="4" spans="7:8" ht="15" customHeight="1">
      <c r="G4" s="124" t="s">
        <v>20</v>
      </c>
      <c r="H4" s="125"/>
    </row>
    <row r="5" spans="1:14" ht="15" customHeight="1">
      <c r="A5" s="156" t="s">
        <v>12</v>
      </c>
      <c r="B5" s="157"/>
      <c r="C5" s="157"/>
      <c r="D5" s="157"/>
      <c r="E5" s="157"/>
      <c r="F5" s="157"/>
      <c r="G5" s="158"/>
      <c r="H5" s="159"/>
      <c r="I5" s="35"/>
      <c r="J5" s="35"/>
      <c r="K5" s="35"/>
      <c r="L5" s="35"/>
      <c r="M5" s="35"/>
      <c r="N5" s="35"/>
    </row>
    <row r="6" spans="1:14" ht="15" customHeight="1">
      <c r="A6" s="422" t="s">
        <v>578</v>
      </c>
      <c r="B6" s="422"/>
      <c r="C6" s="422"/>
      <c r="D6" s="422"/>
      <c r="E6" s="422"/>
      <c r="F6" s="160"/>
      <c r="G6" s="42"/>
      <c r="H6" s="161"/>
      <c r="I6" s="162"/>
      <c r="J6" s="162"/>
      <c r="K6" s="162"/>
      <c r="L6" s="162"/>
      <c r="M6" s="162"/>
      <c r="N6" s="162"/>
    </row>
    <row r="7" spans="1:14" ht="15" customHeight="1">
      <c r="A7" s="419" t="s">
        <v>362</v>
      </c>
      <c r="B7" s="419"/>
      <c r="C7" s="419"/>
      <c r="D7" s="419"/>
      <c r="E7" s="189"/>
      <c r="F7" s="160"/>
      <c r="G7" s="42"/>
      <c r="H7" s="161"/>
      <c r="I7" s="162"/>
      <c r="J7" s="162"/>
      <c r="K7" s="162"/>
      <c r="L7" s="162"/>
      <c r="M7" s="162"/>
      <c r="N7" s="162"/>
    </row>
    <row r="8" spans="1:8" ht="15" customHeight="1">
      <c r="A8" s="419" t="s">
        <v>363</v>
      </c>
      <c r="B8" s="419"/>
      <c r="C8" s="419"/>
      <c r="D8" s="419"/>
      <c r="E8" s="189"/>
      <c r="F8" s="160"/>
      <c r="G8" s="42"/>
      <c r="H8" s="161"/>
    </row>
    <row r="9" spans="1:10" ht="15" customHeight="1">
      <c r="A9" s="419" t="s">
        <v>385</v>
      </c>
      <c r="B9" s="419"/>
      <c r="C9" s="419"/>
      <c r="D9" s="419"/>
      <c r="E9" s="189"/>
      <c r="F9" s="160"/>
      <c r="G9" s="42"/>
      <c r="H9" s="161"/>
      <c r="I9" s="162"/>
      <c r="J9" s="52"/>
    </row>
    <row r="10" spans="1:14" ht="15" customHeight="1">
      <c r="A10" s="419" t="s">
        <v>364</v>
      </c>
      <c r="B10" s="419"/>
      <c r="C10" s="419"/>
      <c r="D10" s="419"/>
      <c r="E10" s="189"/>
      <c r="F10" s="160"/>
      <c r="G10" s="42"/>
      <c r="H10" s="161"/>
      <c r="I10" s="162"/>
      <c r="J10" s="162"/>
      <c r="K10" s="162"/>
      <c r="L10" s="162"/>
      <c r="M10" s="162"/>
      <c r="N10" s="162"/>
    </row>
    <row r="11" spans="1:14" ht="15" customHeight="1">
      <c r="A11" s="419" t="s">
        <v>361</v>
      </c>
      <c r="B11" s="419"/>
      <c r="C11" s="419"/>
      <c r="D11" s="419"/>
      <c r="E11" s="189"/>
      <c r="F11" s="160"/>
      <c r="G11" s="42"/>
      <c r="H11" s="161"/>
      <c r="I11" s="162"/>
      <c r="J11" s="162"/>
      <c r="K11" s="162"/>
      <c r="L11" s="162"/>
      <c r="M11" s="162"/>
      <c r="N11" s="162"/>
    </row>
    <row r="12" spans="1:14" ht="15" customHeight="1">
      <c r="A12" s="419" t="s">
        <v>365</v>
      </c>
      <c r="B12" s="419"/>
      <c r="C12" s="419"/>
      <c r="D12" s="419"/>
      <c r="E12" s="189"/>
      <c r="F12" s="160"/>
      <c r="G12" s="42"/>
      <c r="H12" s="161"/>
      <c r="I12" s="162"/>
      <c r="J12" s="162"/>
      <c r="K12" s="162"/>
      <c r="L12" s="162"/>
      <c r="M12" s="162"/>
      <c r="N12" s="162"/>
    </row>
    <row r="13" spans="1:14" ht="15" customHeight="1">
      <c r="A13" s="419" t="s">
        <v>366</v>
      </c>
      <c r="B13" s="419"/>
      <c r="C13" s="419"/>
      <c r="D13" s="419"/>
      <c r="E13" s="189"/>
      <c r="F13" s="160"/>
      <c r="G13" s="42"/>
      <c r="H13" s="161"/>
      <c r="I13" s="162"/>
      <c r="J13" s="162"/>
      <c r="K13" s="162"/>
      <c r="L13" s="162"/>
      <c r="M13" s="162"/>
      <c r="N13" s="162"/>
    </row>
    <row r="14" spans="1:14" ht="15" customHeight="1">
      <c r="A14" s="419" t="s">
        <v>367</v>
      </c>
      <c r="B14" s="419"/>
      <c r="C14" s="419"/>
      <c r="D14" s="419"/>
      <c r="E14" s="189"/>
      <c r="F14" s="160"/>
      <c r="G14" s="42"/>
      <c r="H14" s="161"/>
      <c r="I14" s="162"/>
      <c r="J14" s="162"/>
      <c r="K14" s="162"/>
      <c r="L14" s="162"/>
      <c r="M14" s="162"/>
      <c r="N14" s="162"/>
    </row>
    <row r="15" spans="1:14" ht="15" customHeight="1">
      <c r="A15" s="419" t="s">
        <v>368</v>
      </c>
      <c r="B15" s="419"/>
      <c r="C15" s="419"/>
      <c r="D15" s="419"/>
      <c r="E15" s="189"/>
      <c r="F15" s="160"/>
      <c r="G15" s="42"/>
      <c r="H15" s="161"/>
      <c r="I15" s="162"/>
      <c r="J15" s="162"/>
      <c r="K15" s="162"/>
      <c r="L15" s="162"/>
      <c r="M15" s="162"/>
      <c r="N15" s="162"/>
    </row>
    <row r="16" spans="1:14" ht="15" customHeight="1">
      <c r="A16" s="419" t="s">
        <v>609</v>
      </c>
      <c r="B16" s="419"/>
      <c r="C16" s="419"/>
      <c r="D16" s="419"/>
      <c r="E16" s="189"/>
      <c r="F16" s="160"/>
      <c r="G16" s="42"/>
      <c r="H16" s="161"/>
      <c r="I16" s="162"/>
      <c r="J16" s="162"/>
      <c r="K16" s="162"/>
      <c r="L16" s="162"/>
      <c r="M16" s="162"/>
      <c r="N16" s="162"/>
    </row>
    <row r="17" spans="1:14" ht="15" customHeight="1">
      <c r="A17" s="419" t="s">
        <v>610</v>
      </c>
      <c r="B17" s="419"/>
      <c r="C17" s="419"/>
      <c r="D17" s="419"/>
      <c r="E17" s="189"/>
      <c r="F17" s="160"/>
      <c r="G17" s="42"/>
      <c r="H17" s="161"/>
      <c r="I17" s="162"/>
      <c r="J17" s="162"/>
      <c r="K17" s="162"/>
      <c r="L17" s="162"/>
      <c r="M17" s="162"/>
      <c r="N17" s="162"/>
    </row>
    <row r="18" spans="1:14" ht="15" customHeight="1">
      <c r="A18" s="419" t="s">
        <v>610</v>
      </c>
      <c r="B18" s="419"/>
      <c r="C18" s="419"/>
      <c r="D18" s="419"/>
      <c r="E18" s="189"/>
      <c r="F18" s="160"/>
      <c r="G18" s="42"/>
      <c r="H18" s="161"/>
      <c r="I18" s="162"/>
      <c r="J18" s="162"/>
      <c r="K18" s="162"/>
      <c r="L18" s="162"/>
      <c r="M18" s="162"/>
      <c r="N18" s="162"/>
    </row>
    <row r="19" spans="1:14" ht="19.5" customHeight="1" thickBot="1">
      <c r="A19" s="76"/>
      <c r="B19" s="76"/>
      <c r="C19" s="76"/>
      <c r="D19" s="76"/>
      <c r="E19" s="76"/>
      <c r="F19" s="76"/>
      <c r="G19" s="163">
        <f>SUM(G6:G18)</f>
        <v>0</v>
      </c>
      <c r="H19" s="164"/>
      <c r="I19" s="162"/>
      <c r="J19" s="162"/>
      <c r="K19" s="162"/>
      <c r="L19" s="162"/>
      <c r="M19" s="162"/>
      <c r="N19" s="162"/>
    </row>
    <row r="20" spans="1:20" ht="15" customHeight="1">
      <c r="A20" s="160"/>
      <c r="B20" s="160"/>
      <c r="C20" s="160"/>
      <c r="D20" s="160"/>
      <c r="E20" s="160"/>
      <c r="F20" s="160"/>
      <c r="G20" s="165"/>
      <c r="H20" s="161"/>
      <c r="I20" s="162"/>
      <c r="J20" s="162"/>
      <c r="K20" s="162"/>
      <c r="L20" s="162"/>
      <c r="M20" s="162"/>
      <c r="N20" s="162"/>
      <c r="O20" s="160"/>
      <c r="P20" s="160"/>
      <c r="Q20" s="160"/>
      <c r="R20" s="160"/>
      <c r="S20" s="160"/>
      <c r="T20" s="160"/>
    </row>
    <row r="21" spans="1:20" ht="15" customHeight="1">
      <c r="A21" s="156" t="s">
        <v>369</v>
      </c>
      <c r="B21" s="157"/>
      <c r="C21" s="157"/>
      <c r="D21" s="157"/>
      <c r="E21" s="157"/>
      <c r="F21" s="157"/>
      <c r="G21" s="158"/>
      <c r="H21" s="159"/>
      <c r="I21" s="166"/>
      <c r="O21" s="160"/>
      <c r="P21" s="160"/>
      <c r="Q21" s="160"/>
      <c r="R21" s="160"/>
      <c r="S21" s="160"/>
      <c r="T21" s="160"/>
    </row>
    <row r="22" spans="1:9" ht="15" customHeight="1">
      <c r="A22" s="419" t="s">
        <v>370</v>
      </c>
      <c r="B22" s="419"/>
      <c r="C22" s="419"/>
      <c r="D22" s="419"/>
      <c r="E22" s="194"/>
      <c r="F22" s="160"/>
      <c r="G22" s="42"/>
      <c r="H22" s="161"/>
      <c r="I22" s="162"/>
    </row>
    <row r="23" spans="1:9" ht="15" customHeight="1">
      <c r="A23" s="419" t="s">
        <v>371</v>
      </c>
      <c r="B23" s="419"/>
      <c r="C23" s="419"/>
      <c r="D23" s="419"/>
      <c r="E23" s="189"/>
      <c r="F23" s="160"/>
      <c r="G23" s="42"/>
      <c r="H23" s="161"/>
      <c r="I23" s="162"/>
    </row>
    <row r="24" spans="1:9" ht="15" customHeight="1">
      <c r="A24" s="419" t="s">
        <v>372</v>
      </c>
      <c r="B24" s="419"/>
      <c r="C24" s="419"/>
      <c r="D24" s="419"/>
      <c r="E24" s="189"/>
      <c r="F24" s="160"/>
      <c r="G24" s="42"/>
      <c r="H24" s="161"/>
      <c r="I24" s="162"/>
    </row>
    <row r="25" spans="1:9" ht="15" customHeight="1">
      <c r="A25" s="419" t="s">
        <v>521</v>
      </c>
      <c r="B25" s="419"/>
      <c r="C25" s="419"/>
      <c r="D25" s="419"/>
      <c r="E25" s="189"/>
      <c r="F25" s="160"/>
      <c r="G25" s="42"/>
      <c r="H25" s="161"/>
      <c r="I25" s="162"/>
    </row>
    <row r="26" spans="1:9" ht="15" customHeight="1">
      <c r="A26" s="419" t="s">
        <v>82</v>
      </c>
      <c r="B26" s="419"/>
      <c r="C26" s="419"/>
      <c r="D26" s="419"/>
      <c r="E26" s="189"/>
      <c r="F26" s="160"/>
      <c r="G26" s="42"/>
      <c r="H26" s="161"/>
      <c r="I26" s="162"/>
    </row>
    <row r="27" spans="1:9" ht="15" customHeight="1" thickBot="1">
      <c r="A27" s="76"/>
      <c r="B27" s="76"/>
      <c r="C27" s="76"/>
      <c r="D27" s="76"/>
      <c r="E27" s="76"/>
      <c r="F27" s="76"/>
      <c r="G27" s="163">
        <f>SUM(G22:G26)</f>
        <v>0</v>
      </c>
      <c r="H27" s="164"/>
      <c r="I27" s="162"/>
    </row>
    <row r="28" spans="1:10" ht="15" customHeight="1">
      <c r="A28" s="167"/>
      <c r="B28" s="168"/>
      <c r="C28" s="168"/>
      <c r="D28" s="168"/>
      <c r="E28" s="168"/>
      <c r="F28" s="168"/>
      <c r="G28" s="169"/>
      <c r="H28" s="170"/>
      <c r="I28" s="171"/>
      <c r="J28" s="52"/>
    </row>
    <row r="29" spans="1:10" ht="15" customHeight="1">
      <c r="A29" s="156" t="s">
        <v>13</v>
      </c>
      <c r="B29" s="157"/>
      <c r="C29" s="157"/>
      <c r="D29" s="157"/>
      <c r="E29" s="157"/>
      <c r="F29" s="157"/>
      <c r="G29" s="158"/>
      <c r="H29" s="159"/>
      <c r="I29" s="162"/>
      <c r="J29" s="52"/>
    </row>
    <row r="30" spans="1:10" ht="15" customHeight="1">
      <c r="A30" s="419" t="s">
        <v>373</v>
      </c>
      <c r="B30" s="419"/>
      <c r="C30" s="419"/>
      <c r="D30" s="419"/>
      <c r="E30" s="189"/>
      <c r="F30" s="160"/>
      <c r="G30" s="42"/>
      <c r="H30" s="161"/>
      <c r="I30" s="162"/>
      <c r="J30" s="52"/>
    </row>
    <row r="31" spans="1:10" ht="15" customHeight="1">
      <c r="A31" s="419" t="s">
        <v>374</v>
      </c>
      <c r="B31" s="419"/>
      <c r="C31" s="419"/>
      <c r="D31" s="419"/>
      <c r="E31" s="189"/>
      <c r="F31" s="160"/>
      <c r="G31" s="42"/>
      <c r="H31" s="161"/>
      <c r="I31" s="162"/>
      <c r="J31" s="52"/>
    </row>
    <row r="32" spans="1:10" ht="15" customHeight="1">
      <c r="A32" s="419" t="s">
        <v>375</v>
      </c>
      <c r="B32" s="419"/>
      <c r="C32" s="419"/>
      <c r="D32" s="419"/>
      <c r="E32" s="189"/>
      <c r="F32" s="160"/>
      <c r="G32" s="42"/>
      <c r="H32" s="161"/>
      <c r="I32" s="162"/>
      <c r="J32" s="52"/>
    </row>
    <row r="33" spans="1:10" ht="15" customHeight="1">
      <c r="A33" s="189" t="s">
        <v>376</v>
      </c>
      <c r="B33" s="189"/>
      <c r="C33" s="189"/>
      <c r="D33" s="189"/>
      <c r="E33" s="189"/>
      <c r="F33" s="160"/>
      <c r="G33" s="42"/>
      <c r="H33" s="161"/>
      <c r="I33" s="162"/>
      <c r="J33" s="52"/>
    </row>
    <row r="34" spans="1:10" ht="15" customHeight="1">
      <c r="A34" s="419" t="s">
        <v>522</v>
      </c>
      <c r="B34" s="419"/>
      <c r="C34" s="419"/>
      <c r="D34" s="419"/>
      <c r="E34" s="189"/>
      <c r="F34" s="160"/>
      <c r="G34" s="42"/>
      <c r="H34" s="161"/>
      <c r="I34" s="162"/>
      <c r="J34" s="52"/>
    </row>
    <row r="35" spans="1:22" s="126" customFormat="1" ht="15" customHeight="1">
      <c r="A35" s="419" t="s">
        <v>377</v>
      </c>
      <c r="B35" s="419"/>
      <c r="C35" s="419"/>
      <c r="D35" s="419"/>
      <c r="E35" s="189"/>
      <c r="F35" s="160"/>
      <c r="G35" s="44"/>
      <c r="H35" s="89"/>
      <c r="I35" s="162"/>
      <c r="J35" s="52"/>
      <c r="O35" s="160"/>
      <c r="P35" s="160"/>
      <c r="Q35" s="160"/>
      <c r="R35" s="160"/>
      <c r="S35" s="160"/>
      <c r="T35" s="160"/>
      <c r="U35" s="42"/>
      <c r="V35" s="172"/>
    </row>
    <row r="36" spans="1:22" ht="15" customHeight="1" thickBot="1">
      <c r="A36" s="77"/>
      <c r="B36" s="77"/>
      <c r="C36" s="77"/>
      <c r="D36" s="77"/>
      <c r="E36" s="77"/>
      <c r="F36" s="77"/>
      <c r="G36" s="163">
        <f>SUM(G30:G35)</f>
        <v>0</v>
      </c>
      <c r="H36" s="164"/>
      <c r="I36" s="162"/>
      <c r="J36" s="52"/>
      <c r="O36" s="160"/>
      <c r="P36" s="160"/>
      <c r="Q36" s="160"/>
      <c r="R36" s="160"/>
      <c r="S36" s="160"/>
      <c r="T36" s="160"/>
      <c r="U36" s="42"/>
      <c r="V36" s="172"/>
    </row>
    <row r="37" spans="1:22" ht="15" customHeight="1">
      <c r="A37" s="160"/>
      <c r="B37" s="160"/>
      <c r="C37" s="160"/>
      <c r="D37" s="160"/>
      <c r="E37" s="160"/>
      <c r="F37" s="160"/>
      <c r="G37" s="42"/>
      <c r="H37" s="172"/>
      <c r="I37" s="35"/>
      <c r="J37" s="52"/>
      <c r="O37" s="160"/>
      <c r="P37" s="160"/>
      <c r="Q37" s="160"/>
      <c r="R37" s="160"/>
      <c r="S37" s="160"/>
      <c r="T37" s="160"/>
      <c r="U37" s="42"/>
      <c r="V37" s="172"/>
    </row>
    <row r="38" spans="1:22" ht="19.5" customHeight="1">
      <c r="A38" s="425" t="s">
        <v>14</v>
      </c>
      <c r="B38" s="425"/>
      <c r="C38" s="425"/>
      <c r="D38" s="425"/>
      <c r="E38" s="425"/>
      <c r="F38" s="157"/>
      <c r="G38" s="158"/>
      <c r="H38" s="159"/>
      <c r="I38" s="162"/>
      <c r="J38" s="52"/>
      <c r="O38" s="160"/>
      <c r="P38" s="160"/>
      <c r="Q38" s="160"/>
      <c r="R38" s="160"/>
      <c r="S38" s="160"/>
      <c r="T38" s="160"/>
      <c r="U38" s="42"/>
      <c r="V38" s="172"/>
    </row>
    <row r="39" spans="1:10" ht="15" customHeight="1">
      <c r="A39" s="419" t="s">
        <v>378</v>
      </c>
      <c r="B39" s="419"/>
      <c r="C39" s="419"/>
      <c r="D39" s="419"/>
      <c r="E39" s="189"/>
      <c r="F39" s="160"/>
      <c r="G39" s="42"/>
      <c r="H39" s="161"/>
      <c r="I39" s="162"/>
      <c r="J39" s="52"/>
    </row>
    <row r="40" spans="1:10" ht="15" customHeight="1">
      <c r="A40" s="189" t="s">
        <v>379</v>
      </c>
      <c r="B40" s="189"/>
      <c r="C40" s="189"/>
      <c r="D40" s="189"/>
      <c r="E40" s="189"/>
      <c r="F40" s="160"/>
      <c r="G40" s="44"/>
      <c r="H40" s="89"/>
      <c r="I40" s="162"/>
      <c r="J40" s="52"/>
    </row>
    <row r="41" spans="1:10" ht="15" customHeight="1">
      <c r="A41" s="419" t="s">
        <v>84</v>
      </c>
      <c r="B41" s="419"/>
      <c r="C41" s="419"/>
      <c r="D41" s="419"/>
      <c r="E41" s="189"/>
      <c r="F41" s="160"/>
      <c r="G41" s="44"/>
      <c r="H41" s="89"/>
      <c r="I41" s="162"/>
      <c r="J41" s="52"/>
    </row>
    <row r="42" spans="1:10" ht="15" customHeight="1">
      <c r="A42" s="419" t="s">
        <v>380</v>
      </c>
      <c r="B42" s="419"/>
      <c r="C42" s="419"/>
      <c r="D42" s="419"/>
      <c r="E42" s="189"/>
      <c r="F42" s="160"/>
      <c r="G42" s="42"/>
      <c r="H42" s="161"/>
      <c r="I42" s="162"/>
      <c r="J42" s="52"/>
    </row>
    <row r="43" spans="1:10" ht="15" customHeight="1">
      <c r="A43" s="419" t="s">
        <v>82</v>
      </c>
      <c r="B43" s="419"/>
      <c r="C43" s="419"/>
      <c r="D43" s="419"/>
      <c r="E43" s="189"/>
      <c r="F43" s="160"/>
      <c r="G43" s="44"/>
      <c r="H43" s="89"/>
      <c r="I43" s="162"/>
      <c r="J43" s="52"/>
    </row>
    <row r="44" spans="1:10" ht="15" customHeight="1">
      <c r="A44" s="419" t="s">
        <v>83</v>
      </c>
      <c r="B44" s="419"/>
      <c r="C44" s="419"/>
      <c r="D44" s="419"/>
      <c r="E44" s="189"/>
      <c r="F44" s="160"/>
      <c r="G44" s="42"/>
      <c r="H44" s="161"/>
      <c r="I44" s="162"/>
      <c r="J44" s="52"/>
    </row>
    <row r="45" spans="1:10" ht="15" customHeight="1">
      <c r="A45" s="419" t="s">
        <v>80</v>
      </c>
      <c r="B45" s="419"/>
      <c r="C45" s="419"/>
      <c r="D45" s="419"/>
      <c r="E45" s="189"/>
      <c r="F45" s="160"/>
      <c r="G45" s="42"/>
      <c r="H45" s="161"/>
      <c r="I45" s="162"/>
      <c r="J45" s="52"/>
    </row>
    <row r="46" spans="1:10" ht="15" customHeight="1">
      <c r="A46" s="419" t="s">
        <v>81</v>
      </c>
      <c r="B46" s="419"/>
      <c r="C46" s="419"/>
      <c r="D46" s="419"/>
      <c r="E46" s="189"/>
      <c r="F46" s="160"/>
      <c r="G46" s="42"/>
      <c r="H46" s="161"/>
      <c r="I46" s="162"/>
      <c r="J46" s="52"/>
    </row>
    <row r="47" spans="1:10" ht="15" customHeight="1">
      <c r="A47" s="419" t="s">
        <v>381</v>
      </c>
      <c r="B47" s="419"/>
      <c r="C47" s="419"/>
      <c r="D47" s="419"/>
      <c r="E47" s="189"/>
      <c r="F47" s="160"/>
      <c r="G47" s="42"/>
      <c r="H47" s="161"/>
      <c r="I47" s="162"/>
      <c r="J47" s="52"/>
    </row>
    <row r="48" spans="1:10" ht="15" customHeight="1">
      <c r="A48" s="419" t="s">
        <v>382</v>
      </c>
      <c r="B48" s="419"/>
      <c r="C48" s="419"/>
      <c r="D48" s="419"/>
      <c r="E48" s="189"/>
      <c r="F48" s="160"/>
      <c r="G48" s="42"/>
      <c r="H48" s="161"/>
      <c r="I48" s="162"/>
      <c r="J48" s="52"/>
    </row>
    <row r="49" spans="1:10" ht="15" customHeight="1">
      <c r="A49" s="419" t="s">
        <v>383</v>
      </c>
      <c r="B49" s="419"/>
      <c r="C49" s="419"/>
      <c r="D49" s="419"/>
      <c r="E49" s="189"/>
      <c r="F49" s="160"/>
      <c r="G49" s="42"/>
      <c r="H49" s="161"/>
      <c r="I49" s="162"/>
      <c r="J49" s="52"/>
    </row>
    <row r="50" spans="1:10" ht="19.5" customHeight="1">
      <c r="A50" s="419" t="s">
        <v>384</v>
      </c>
      <c r="B50" s="419"/>
      <c r="C50" s="419"/>
      <c r="D50" s="419"/>
      <c r="E50" s="189"/>
      <c r="F50" s="160"/>
      <c r="G50" s="42"/>
      <c r="H50" s="161"/>
      <c r="I50" s="162"/>
      <c r="J50" s="52"/>
    </row>
    <row r="51" spans="1:10" ht="15" customHeight="1">
      <c r="A51" s="419" t="s">
        <v>386</v>
      </c>
      <c r="B51" s="419"/>
      <c r="C51" s="419"/>
      <c r="D51" s="419"/>
      <c r="E51" s="189"/>
      <c r="F51" s="160"/>
      <c r="G51" s="42"/>
      <c r="H51" s="161"/>
      <c r="I51" s="162"/>
      <c r="J51" s="52"/>
    </row>
    <row r="52" spans="1:10" ht="15" customHeight="1">
      <c r="A52" s="419" t="s">
        <v>387</v>
      </c>
      <c r="B52" s="419"/>
      <c r="C52" s="419"/>
      <c r="D52" s="419"/>
      <c r="E52" s="189"/>
      <c r="F52" s="160"/>
      <c r="G52" s="42"/>
      <c r="H52" s="161"/>
      <c r="I52" s="162"/>
      <c r="J52" s="52"/>
    </row>
    <row r="53" spans="1:10" ht="15" customHeight="1">
      <c r="A53" s="189" t="s">
        <v>388</v>
      </c>
      <c r="B53" s="189"/>
      <c r="C53" s="189"/>
      <c r="D53" s="189"/>
      <c r="E53" s="189"/>
      <c r="F53" s="160"/>
      <c r="G53" s="42"/>
      <c r="H53" s="161"/>
      <c r="I53" s="162"/>
      <c r="J53" s="52"/>
    </row>
    <row r="54" spans="1:10" ht="15" customHeight="1">
      <c r="A54" s="189" t="s">
        <v>388</v>
      </c>
      <c r="B54" s="189"/>
      <c r="C54" s="189"/>
      <c r="D54" s="189"/>
      <c r="E54" s="189"/>
      <c r="F54" s="160"/>
      <c r="G54" s="42"/>
      <c r="H54" s="161"/>
      <c r="I54" s="162"/>
      <c r="J54" s="52"/>
    </row>
    <row r="55" spans="1:22" ht="15" customHeight="1">
      <c r="A55" s="189" t="s">
        <v>388</v>
      </c>
      <c r="B55" s="189"/>
      <c r="C55" s="189"/>
      <c r="D55" s="189"/>
      <c r="E55" s="189"/>
      <c r="F55" s="160"/>
      <c r="G55" s="42"/>
      <c r="H55" s="161"/>
      <c r="I55" s="162"/>
      <c r="J55" s="52"/>
      <c r="O55" s="88"/>
      <c r="P55" s="160"/>
      <c r="Q55" s="160"/>
      <c r="R55" s="160"/>
      <c r="S55" s="160"/>
      <c r="T55" s="160"/>
      <c r="U55" s="42"/>
      <c r="V55" s="175"/>
    </row>
    <row r="56" spans="1:22" ht="15" customHeight="1" thickBot="1">
      <c r="A56" s="174"/>
      <c r="B56" s="77"/>
      <c r="C56" s="77"/>
      <c r="D56" s="77"/>
      <c r="E56" s="77"/>
      <c r="F56" s="77"/>
      <c r="G56" s="163">
        <f>SUM(G39:G55)</f>
        <v>0</v>
      </c>
      <c r="H56" s="164"/>
      <c r="I56" s="162"/>
      <c r="J56" s="52"/>
      <c r="O56" s="88"/>
      <c r="P56" s="160"/>
      <c r="Q56" s="160"/>
      <c r="R56" s="160"/>
      <c r="S56" s="160"/>
      <c r="T56" s="160"/>
      <c r="U56" s="42"/>
      <c r="V56" s="175"/>
    </row>
    <row r="57" spans="1:22" ht="15" customHeight="1">
      <c r="A57" s="88"/>
      <c r="B57" s="160"/>
      <c r="C57" s="160"/>
      <c r="D57" s="160"/>
      <c r="E57" s="160"/>
      <c r="F57" s="160"/>
      <c r="G57" s="42"/>
      <c r="H57" s="175"/>
      <c r="I57" s="176"/>
      <c r="J57" s="52"/>
      <c r="O57" s="88"/>
      <c r="P57" s="160"/>
      <c r="Q57" s="160"/>
      <c r="R57" s="160"/>
      <c r="S57" s="160"/>
      <c r="T57" s="160"/>
      <c r="U57" s="42"/>
      <c r="V57" s="175"/>
    </row>
    <row r="58" spans="1:22" ht="15" customHeight="1">
      <c r="A58" s="156" t="s">
        <v>15</v>
      </c>
      <c r="B58" s="157"/>
      <c r="C58" s="157"/>
      <c r="D58" s="157"/>
      <c r="E58" s="157"/>
      <c r="F58" s="157"/>
      <c r="G58" s="158"/>
      <c r="H58" s="159"/>
      <c r="I58" s="35"/>
      <c r="J58" s="173"/>
      <c r="O58" s="88"/>
      <c r="P58" s="160"/>
      <c r="Q58" s="160"/>
      <c r="R58" s="160"/>
      <c r="S58" s="160"/>
      <c r="T58" s="160"/>
      <c r="U58" s="42"/>
      <c r="V58" s="175"/>
    </row>
    <row r="59" spans="1:22" ht="15" customHeight="1">
      <c r="A59" s="419" t="s">
        <v>389</v>
      </c>
      <c r="B59" s="419"/>
      <c r="C59" s="419"/>
      <c r="D59" s="419"/>
      <c r="E59" s="189"/>
      <c r="F59" s="160"/>
      <c r="G59" s="42"/>
      <c r="H59" s="161"/>
      <c r="I59" s="162"/>
      <c r="J59" s="173"/>
      <c r="O59" s="88"/>
      <c r="P59" s="160"/>
      <c r="Q59" s="160"/>
      <c r="R59" s="160"/>
      <c r="S59" s="160"/>
      <c r="T59" s="160"/>
      <c r="U59" s="42"/>
      <c r="V59" s="175"/>
    </row>
    <row r="60" spans="1:22" ht="15" customHeight="1">
      <c r="A60" s="419" t="s">
        <v>390</v>
      </c>
      <c r="B60" s="419"/>
      <c r="C60" s="419"/>
      <c r="D60" s="419"/>
      <c r="E60" s="189"/>
      <c r="F60" s="160"/>
      <c r="G60" s="42"/>
      <c r="H60" s="161"/>
      <c r="I60" s="162"/>
      <c r="J60" s="173"/>
      <c r="O60" s="88"/>
      <c r="P60" s="160"/>
      <c r="Q60" s="160"/>
      <c r="R60" s="160"/>
      <c r="S60" s="160"/>
      <c r="T60" s="160"/>
      <c r="U60" s="42"/>
      <c r="V60" s="175"/>
    </row>
    <row r="61" spans="1:22" ht="15" customHeight="1">
      <c r="A61" s="419" t="s">
        <v>391</v>
      </c>
      <c r="B61" s="419"/>
      <c r="C61" s="419"/>
      <c r="D61" s="419"/>
      <c r="E61" s="189"/>
      <c r="F61" s="160"/>
      <c r="G61" s="44"/>
      <c r="H61" s="89"/>
      <c r="I61" s="162"/>
      <c r="J61" s="173"/>
      <c r="O61" s="88"/>
      <c r="P61" s="160"/>
      <c r="Q61" s="160"/>
      <c r="R61" s="160"/>
      <c r="S61" s="160"/>
      <c r="T61" s="160"/>
      <c r="U61" s="42"/>
      <c r="V61" s="175"/>
    </row>
    <row r="62" spans="1:22" ht="15" customHeight="1">
      <c r="A62" s="419" t="s">
        <v>392</v>
      </c>
      <c r="B62" s="419"/>
      <c r="C62" s="419"/>
      <c r="D62" s="419"/>
      <c r="E62" s="189"/>
      <c r="F62" s="160"/>
      <c r="G62" s="44"/>
      <c r="H62" s="89"/>
      <c r="I62" s="162"/>
      <c r="J62" s="173"/>
      <c r="O62" s="88"/>
      <c r="P62" s="160"/>
      <c r="Q62" s="160"/>
      <c r="R62" s="160"/>
      <c r="S62" s="160"/>
      <c r="T62" s="160"/>
      <c r="U62" s="42"/>
      <c r="V62" s="175"/>
    </row>
    <row r="63" spans="1:22" ht="15" customHeight="1">
      <c r="A63" s="419" t="s">
        <v>393</v>
      </c>
      <c r="B63" s="419"/>
      <c r="C63" s="419"/>
      <c r="D63" s="419"/>
      <c r="E63" s="189"/>
      <c r="F63" s="160"/>
      <c r="G63" s="44"/>
      <c r="H63" s="89"/>
      <c r="I63" s="162"/>
      <c r="J63" s="173"/>
      <c r="O63" s="88"/>
      <c r="P63" s="160"/>
      <c r="Q63" s="160"/>
      <c r="R63" s="160"/>
      <c r="S63" s="160"/>
      <c r="T63" s="160"/>
      <c r="U63" s="42"/>
      <c r="V63" s="175"/>
    </row>
    <row r="64" spans="1:22" ht="15" customHeight="1">
      <c r="A64" s="419" t="s">
        <v>394</v>
      </c>
      <c r="B64" s="419"/>
      <c r="C64" s="419"/>
      <c r="D64" s="419"/>
      <c r="E64" s="189"/>
      <c r="F64" s="160"/>
      <c r="G64" s="44"/>
      <c r="H64" s="89"/>
      <c r="I64" s="162"/>
      <c r="J64" s="173"/>
      <c r="O64" s="88"/>
      <c r="P64" s="160"/>
      <c r="Q64" s="160"/>
      <c r="R64" s="160"/>
      <c r="S64" s="160"/>
      <c r="T64" s="160"/>
      <c r="U64" s="42"/>
      <c r="V64" s="175"/>
    </row>
    <row r="65" spans="1:22" ht="15" customHeight="1">
      <c r="A65" s="419" t="s">
        <v>395</v>
      </c>
      <c r="B65" s="419"/>
      <c r="C65" s="419"/>
      <c r="D65" s="419"/>
      <c r="E65" s="189"/>
      <c r="F65" s="160"/>
      <c r="G65" s="42"/>
      <c r="H65" s="89"/>
      <c r="I65" s="162"/>
      <c r="J65" s="173"/>
      <c r="O65" s="88"/>
      <c r="P65" s="160"/>
      <c r="Q65" s="160"/>
      <c r="R65" s="160"/>
      <c r="S65" s="160"/>
      <c r="T65" s="160"/>
      <c r="U65" s="42"/>
      <c r="V65" s="175"/>
    </row>
    <row r="66" spans="1:22" ht="15" customHeight="1">
      <c r="A66" s="419" t="s">
        <v>396</v>
      </c>
      <c r="B66" s="419"/>
      <c r="C66" s="419"/>
      <c r="D66" s="419"/>
      <c r="E66" s="189"/>
      <c r="F66" s="160"/>
      <c r="G66" s="44"/>
      <c r="H66" s="89"/>
      <c r="I66" s="162"/>
      <c r="J66" s="173"/>
      <c r="O66" s="88"/>
      <c r="P66" s="160"/>
      <c r="Q66" s="160"/>
      <c r="R66" s="160"/>
      <c r="S66" s="160"/>
      <c r="T66" s="160"/>
      <c r="U66" s="42"/>
      <c r="V66" s="175"/>
    </row>
    <row r="67" spans="1:22" ht="15" customHeight="1">
      <c r="A67" s="419" t="s">
        <v>397</v>
      </c>
      <c r="B67" s="419"/>
      <c r="C67" s="419"/>
      <c r="D67" s="419"/>
      <c r="E67" s="189"/>
      <c r="F67" s="160"/>
      <c r="G67" s="42"/>
      <c r="H67" s="161"/>
      <c r="I67" s="162"/>
      <c r="J67" s="173"/>
      <c r="O67" s="88"/>
      <c r="P67" s="160"/>
      <c r="Q67" s="160"/>
      <c r="R67" s="160"/>
      <c r="S67" s="160"/>
      <c r="T67" s="160"/>
      <c r="U67" s="42"/>
      <c r="V67" s="175"/>
    </row>
    <row r="68" spans="1:22" ht="15" customHeight="1">
      <c r="A68" s="189" t="s">
        <v>398</v>
      </c>
      <c r="B68" s="189"/>
      <c r="C68" s="189"/>
      <c r="D68" s="189"/>
      <c r="E68" s="189"/>
      <c r="F68" s="160"/>
      <c r="G68" s="42"/>
      <c r="H68" s="161"/>
      <c r="I68" s="162"/>
      <c r="J68" s="173"/>
      <c r="O68" s="88"/>
      <c r="P68" s="160"/>
      <c r="Q68" s="160"/>
      <c r="R68" s="160"/>
      <c r="S68" s="160"/>
      <c r="T68" s="160"/>
      <c r="U68" s="42"/>
      <c r="V68" s="175"/>
    </row>
    <row r="69" spans="1:22" ht="15" customHeight="1">
      <c r="A69" s="189" t="s">
        <v>399</v>
      </c>
      <c r="B69" s="189"/>
      <c r="C69" s="189"/>
      <c r="D69" s="189"/>
      <c r="E69" s="189"/>
      <c r="F69" s="160"/>
      <c r="G69" s="42"/>
      <c r="H69" s="161"/>
      <c r="I69" s="171"/>
      <c r="J69" s="173"/>
      <c r="O69" s="88"/>
      <c r="P69" s="160"/>
      <c r="Q69" s="160"/>
      <c r="R69" s="160"/>
      <c r="S69" s="160"/>
      <c r="T69" s="160"/>
      <c r="U69" s="42"/>
      <c r="V69" s="175"/>
    </row>
    <row r="70" spans="1:22" ht="15" customHeight="1">
      <c r="A70" s="419" t="s">
        <v>400</v>
      </c>
      <c r="B70" s="419"/>
      <c r="C70" s="419"/>
      <c r="D70" s="419"/>
      <c r="E70" s="189"/>
      <c r="F70" s="160"/>
      <c r="G70" s="45"/>
      <c r="H70" s="90"/>
      <c r="I70" s="166"/>
      <c r="J70" s="173"/>
      <c r="O70" s="88"/>
      <c r="P70" s="160"/>
      <c r="Q70" s="160"/>
      <c r="R70" s="160"/>
      <c r="S70" s="160"/>
      <c r="T70" s="160"/>
      <c r="U70" s="42"/>
      <c r="V70" s="175"/>
    </row>
    <row r="71" spans="1:22" ht="15" customHeight="1" thickBot="1">
      <c r="A71" s="76"/>
      <c r="B71" s="76"/>
      <c r="C71" s="76"/>
      <c r="D71" s="76"/>
      <c r="E71" s="76"/>
      <c r="F71" s="76"/>
      <c r="G71" s="163">
        <f>SUM(G59:G70)</f>
        <v>0</v>
      </c>
      <c r="H71" s="164"/>
      <c r="I71" s="162"/>
      <c r="J71" s="52"/>
      <c r="O71" s="88"/>
      <c r="P71" s="160"/>
      <c r="Q71" s="160"/>
      <c r="R71" s="160"/>
      <c r="S71" s="160"/>
      <c r="T71" s="160"/>
      <c r="U71" s="42"/>
      <c r="V71" s="175"/>
    </row>
    <row r="72" spans="1:10" ht="15" customHeight="1">
      <c r="A72" s="167"/>
      <c r="B72" s="168"/>
      <c r="C72" s="168"/>
      <c r="D72" s="168"/>
      <c r="E72" s="168"/>
      <c r="F72" s="168"/>
      <c r="G72" s="169"/>
      <c r="H72" s="170"/>
      <c r="I72" s="162"/>
      <c r="J72" s="173"/>
    </row>
    <row r="73" spans="1:10" ht="15" customHeight="1">
      <c r="A73" s="156" t="s">
        <v>120</v>
      </c>
      <c r="B73" s="157"/>
      <c r="C73" s="157"/>
      <c r="D73" s="157"/>
      <c r="E73" s="178"/>
      <c r="F73" s="157"/>
      <c r="G73" s="158"/>
      <c r="H73" s="332"/>
      <c r="I73" s="162"/>
      <c r="J73" s="173"/>
    </row>
    <row r="74" spans="1:10" s="126" customFormat="1" ht="15" customHeight="1">
      <c r="A74" s="422" t="s">
        <v>611</v>
      </c>
      <c r="B74" s="422"/>
      <c r="C74" s="422"/>
      <c r="D74" s="422"/>
      <c r="E74" s="422"/>
      <c r="F74" s="160"/>
      <c r="G74" s="42"/>
      <c r="H74" s="161"/>
      <c r="I74" s="162"/>
      <c r="J74" s="173"/>
    </row>
    <row r="75" spans="1:10" ht="15" customHeight="1">
      <c r="A75" s="295" t="s">
        <v>612</v>
      </c>
      <c r="B75" s="295"/>
      <c r="C75" s="295"/>
      <c r="D75" s="295"/>
      <c r="E75" s="360"/>
      <c r="F75" s="160"/>
      <c r="G75" s="42"/>
      <c r="H75" s="161">
        <v>77</v>
      </c>
      <c r="I75" s="162"/>
      <c r="J75" s="173"/>
    </row>
    <row r="76" spans="1:22" ht="15" customHeight="1">
      <c r="A76" s="424" t="s">
        <v>130</v>
      </c>
      <c r="B76" s="424"/>
      <c r="C76" s="424"/>
      <c r="D76" s="424"/>
      <c r="E76" s="360"/>
      <c r="F76" s="160"/>
      <c r="G76" s="42"/>
      <c r="H76" s="161"/>
      <c r="I76" s="162"/>
      <c r="J76" s="173"/>
      <c r="O76" s="160"/>
      <c r="P76" s="160"/>
      <c r="Q76" s="160"/>
      <c r="R76" s="160"/>
      <c r="S76" s="160"/>
      <c r="T76" s="160"/>
      <c r="U76" s="165"/>
      <c r="V76" s="161"/>
    </row>
    <row r="77" spans="1:22" ht="15" customHeight="1">
      <c r="A77" s="424" t="s">
        <v>91</v>
      </c>
      <c r="B77" s="424"/>
      <c r="C77" s="424"/>
      <c r="D77" s="424"/>
      <c r="E77" s="34"/>
      <c r="F77" s="160"/>
      <c r="G77" s="42"/>
      <c r="H77" s="161"/>
      <c r="I77" s="162"/>
      <c r="J77" s="173"/>
      <c r="O77" s="167"/>
      <c r="P77" s="168"/>
      <c r="Q77" s="168"/>
      <c r="R77" s="168"/>
      <c r="S77" s="168"/>
      <c r="T77" s="168"/>
      <c r="U77" s="169"/>
      <c r="V77" s="170"/>
    </row>
    <row r="78" spans="1:22" ht="15" customHeight="1">
      <c r="A78" s="424" t="s">
        <v>92</v>
      </c>
      <c r="B78" s="424"/>
      <c r="C78" s="424"/>
      <c r="D78" s="424"/>
      <c r="E78" s="361"/>
      <c r="F78" s="160"/>
      <c r="G78" s="42"/>
      <c r="H78" s="161"/>
      <c r="I78" s="162"/>
      <c r="J78" s="173"/>
      <c r="O78" s="160"/>
      <c r="P78" s="160"/>
      <c r="Q78" s="160"/>
      <c r="R78" s="160"/>
      <c r="S78" s="160"/>
      <c r="T78" s="160"/>
      <c r="U78" s="165"/>
      <c r="V78" s="161"/>
    </row>
    <row r="79" spans="1:22" ht="15" customHeight="1">
      <c r="A79" s="363" t="s">
        <v>520</v>
      </c>
      <c r="B79" s="363"/>
      <c r="C79" s="363"/>
      <c r="D79" s="363"/>
      <c r="E79" s="361"/>
      <c r="F79" s="160"/>
      <c r="G79" s="359"/>
      <c r="H79" s="161"/>
      <c r="I79" s="162"/>
      <c r="J79" s="173"/>
      <c r="O79" s="160"/>
      <c r="P79" s="160"/>
      <c r="Q79" s="160"/>
      <c r="R79" s="160"/>
      <c r="S79" s="160"/>
      <c r="T79" s="160"/>
      <c r="U79" s="165"/>
      <c r="V79" s="161"/>
    </row>
    <row r="80" spans="1:22" ht="15" customHeight="1">
      <c r="A80" s="363" t="s">
        <v>519</v>
      </c>
      <c r="B80" s="363"/>
      <c r="C80" s="363"/>
      <c r="D80" s="363"/>
      <c r="E80" s="361"/>
      <c r="F80" s="160"/>
      <c r="G80" s="359"/>
      <c r="H80" s="161"/>
      <c r="I80" s="162"/>
      <c r="J80" s="173"/>
      <c r="O80" s="160"/>
      <c r="P80" s="160"/>
      <c r="Q80" s="160"/>
      <c r="R80" s="160"/>
      <c r="S80" s="160"/>
      <c r="T80" s="160"/>
      <c r="U80" s="165"/>
      <c r="V80" s="161"/>
    </row>
    <row r="81" spans="1:22" ht="15" customHeight="1">
      <c r="A81" s="363" t="s">
        <v>131</v>
      </c>
      <c r="B81" s="363"/>
      <c r="C81" s="363"/>
      <c r="D81" s="363"/>
      <c r="E81" s="362"/>
      <c r="F81" s="358"/>
      <c r="G81" s="359"/>
      <c r="H81" s="161"/>
      <c r="I81" s="162"/>
      <c r="J81" s="173"/>
      <c r="O81" s="160"/>
      <c r="P81" s="160"/>
      <c r="Q81" s="160"/>
      <c r="R81" s="160"/>
      <c r="S81" s="160"/>
      <c r="T81" s="160"/>
      <c r="U81" s="165"/>
      <c r="V81" s="161"/>
    </row>
    <row r="82" spans="1:22" ht="15" customHeight="1">
      <c r="A82" s="195" t="s">
        <v>93</v>
      </c>
      <c r="B82" s="195"/>
      <c r="C82" s="195"/>
      <c r="D82" s="195"/>
      <c r="E82" s="34"/>
      <c r="F82" s="160"/>
      <c r="G82" s="42"/>
      <c r="H82" s="161"/>
      <c r="I82" s="162"/>
      <c r="J82" s="173"/>
      <c r="O82" s="160"/>
      <c r="P82" s="160"/>
      <c r="Q82" s="160"/>
      <c r="R82" s="160"/>
      <c r="S82" s="160"/>
      <c r="T82" s="160"/>
      <c r="U82" s="165"/>
      <c r="V82" s="161"/>
    </row>
    <row r="83" spans="1:22" ht="15" customHeight="1">
      <c r="A83" s="195" t="s">
        <v>94</v>
      </c>
      <c r="B83" s="195"/>
      <c r="C83" s="195"/>
      <c r="D83" s="195"/>
      <c r="E83" s="34"/>
      <c r="F83" s="160"/>
      <c r="G83" s="44"/>
      <c r="H83" s="89"/>
      <c r="I83" s="162"/>
      <c r="J83" s="173"/>
      <c r="O83" s="160"/>
      <c r="P83" s="160"/>
      <c r="Q83" s="160"/>
      <c r="R83" s="160"/>
      <c r="S83" s="160"/>
      <c r="T83" s="160"/>
      <c r="U83" s="165"/>
      <c r="V83" s="161"/>
    </row>
    <row r="84" spans="1:22" ht="15" customHeight="1">
      <c r="A84" s="195" t="s">
        <v>132</v>
      </c>
      <c r="B84" s="195"/>
      <c r="C84" s="195"/>
      <c r="D84" s="195"/>
      <c r="E84" s="34"/>
      <c r="F84" s="160"/>
      <c r="G84" s="44"/>
      <c r="H84" s="89"/>
      <c r="I84" s="162"/>
      <c r="J84" s="173"/>
      <c r="O84" s="160"/>
      <c r="P84" s="160"/>
      <c r="Q84" s="160"/>
      <c r="R84" s="160"/>
      <c r="S84" s="160"/>
      <c r="T84" s="160"/>
      <c r="U84" s="165"/>
      <c r="V84" s="161"/>
    </row>
    <row r="85" spans="1:22" ht="15" customHeight="1" thickBot="1">
      <c r="A85" s="76"/>
      <c r="B85" s="76"/>
      <c r="C85" s="76"/>
      <c r="D85" s="76"/>
      <c r="E85" s="76"/>
      <c r="F85" s="76"/>
      <c r="G85" s="163">
        <f>SUM(G74:G84)</f>
        <v>0</v>
      </c>
      <c r="H85" s="164"/>
      <c r="I85" s="162"/>
      <c r="J85" s="173"/>
      <c r="O85" s="160"/>
      <c r="P85" s="160"/>
      <c r="Q85" s="160"/>
      <c r="R85" s="160"/>
      <c r="S85" s="160"/>
      <c r="T85" s="160"/>
      <c r="U85" s="165"/>
      <c r="V85" s="161"/>
    </row>
    <row r="86" spans="9:22" ht="15" customHeight="1">
      <c r="I86" s="162"/>
      <c r="J86" s="173"/>
      <c r="O86" s="160"/>
      <c r="P86" s="160"/>
      <c r="Q86" s="160"/>
      <c r="R86" s="160"/>
      <c r="S86" s="160"/>
      <c r="T86" s="160"/>
      <c r="U86" s="165"/>
      <c r="V86" s="161"/>
    </row>
    <row r="87" spans="1:22" ht="15" customHeight="1">
      <c r="A87" s="156" t="s">
        <v>121</v>
      </c>
      <c r="B87" s="157"/>
      <c r="C87" s="157"/>
      <c r="D87" s="157"/>
      <c r="E87" s="178"/>
      <c r="F87" s="157"/>
      <c r="G87" s="158"/>
      <c r="H87" s="159"/>
      <c r="I87" s="162"/>
      <c r="O87" s="419"/>
      <c r="P87" s="419"/>
      <c r="Q87" s="419"/>
      <c r="R87" s="419"/>
      <c r="S87" s="34"/>
      <c r="T87" s="160"/>
      <c r="U87" s="42"/>
      <c r="V87" s="161"/>
    </row>
    <row r="88" spans="1:22" ht="15" customHeight="1">
      <c r="A88" s="364" t="s">
        <v>612</v>
      </c>
      <c r="B88" s="364"/>
      <c r="C88" s="364"/>
      <c r="D88" s="364"/>
      <c r="E88" s="365"/>
      <c r="F88" s="366"/>
      <c r="G88" s="367"/>
      <c r="H88" s="161" t="s">
        <v>524</v>
      </c>
      <c r="I88" s="162"/>
      <c r="O88" s="419"/>
      <c r="P88" s="419"/>
      <c r="Q88" s="419"/>
      <c r="R88" s="419"/>
      <c r="S88" s="34"/>
      <c r="T88" s="160"/>
      <c r="U88" s="44"/>
      <c r="V88" s="89"/>
    </row>
    <row r="89" spans="1:22" ht="15" customHeight="1">
      <c r="A89" s="423" t="s">
        <v>130</v>
      </c>
      <c r="B89" s="423"/>
      <c r="C89" s="423"/>
      <c r="D89" s="423"/>
      <c r="E89" s="365"/>
      <c r="F89" s="366"/>
      <c r="G89" s="367"/>
      <c r="H89" s="161">
        <v>77</v>
      </c>
      <c r="I89" s="162"/>
      <c r="O89" s="419"/>
      <c r="P89" s="419"/>
      <c r="Q89" s="419"/>
      <c r="R89" s="419"/>
      <c r="S89" s="34"/>
      <c r="T89" s="160"/>
      <c r="U89" s="44"/>
      <c r="V89" s="89"/>
    </row>
    <row r="90" spans="1:9" ht="15" customHeight="1">
      <c r="A90" s="423" t="s">
        <v>91</v>
      </c>
      <c r="B90" s="423"/>
      <c r="C90" s="423"/>
      <c r="D90" s="423"/>
      <c r="E90" s="368"/>
      <c r="F90" s="366"/>
      <c r="G90" s="367"/>
      <c r="H90" s="161"/>
      <c r="I90" s="162"/>
    </row>
    <row r="91" spans="1:20" ht="15" customHeight="1">
      <c r="A91" s="423" t="s">
        <v>92</v>
      </c>
      <c r="B91" s="423"/>
      <c r="C91" s="423"/>
      <c r="D91" s="423"/>
      <c r="E91" s="365"/>
      <c r="F91" s="366"/>
      <c r="G91" s="367"/>
      <c r="H91" s="161"/>
      <c r="I91" s="162"/>
      <c r="O91" s="419"/>
      <c r="P91" s="419"/>
      <c r="Q91" s="419"/>
      <c r="R91" s="419"/>
      <c r="S91" s="34"/>
      <c r="T91" s="160"/>
    </row>
    <row r="92" spans="1:20" ht="15" customHeight="1">
      <c r="A92" s="423" t="s">
        <v>520</v>
      </c>
      <c r="B92" s="423"/>
      <c r="C92" s="423"/>
      <c r="D92" s="423"/>
      <c r="E92" s="365"/>
      <c r="F92" s="366"/>
      <c r="G92" s="367"/>
      <c r="H92" s="161"/>
      <c r="I92" s="162"/>
      <c r="O92" s="167"/>
      <c r="P92" s="168"/>
      <c r="Q92" s="168"/>
      <c r="R92" s="168"/>
      <c r="S92" s="168"/>
      <c r="T92" s="168"/>
    </row>
    <row r="93" spans="1:20" ht="15" customHeight="1">
      <c r="A93" s="423" t="s">
        <v>519</v>
      </c>
      <c r="B93" s="423"/>
      <c r="C93" s="423"/>
      <c r="D93" s="423"/>
      <c r="E93" s="365"/>
      <c r="F93" s="366"/>
      <c r="G93" s="367"/>
      <c r="H93" s="161"/>
      <c r="I93" s="162"/>
      <c r="O93" s="167"/>
      <c r="P93" s="168"/>
      <c r="Q93" s="168"/>
      <c r="R93" s="168"/>
      <c r="S93" s="168"/>
      <c r="T93" s="168"/>
    </row>
    <row r="94" spans="1:9" ht="15" customHeight="1">
      <c r="A94" s="423" t="s">
        <v>131</v>
      </c>
      <c r="B94" s="423"/>
      <c r="C94" s="423"/>
      <c r="D94" s="423"/>
      <c r="E94" s="368"/>
      <c r="F94" s="366"/>
      <c r="G94" s="367"/>
      <c r="H94" s="161"/>
      <c r="I94" s="162"/>
    </row>
    <row r="95" spans="1:9" ht="15" customHeight="1">
      <c r="A95" s="423" t="s">
        <v>93</v>
      </c>
      <c r="B95" s="423"/>
      <c r="C95" s="423"/>
      <c r="D95" s="423"/>
      <c r="E95" s="368"/>
      <c r="F95" s="366"/>
      <c r="G95" s="367"/>
      <c r="H95" s="161"/>
      <c r="I95" s="162"/>
    </row>
    <row r="96" spans="1:20" ht="15" customHeight="1">
      <c r="A96" s="423" t="s">
        <v>579</v>
      </c>
      <c r="B96" s="423"/>
      <c r="C96" s="423"/>
      <c r="D96" s="423"/>
      <c r="E96" s="368"/>
      <c r="F96" s="366"/>
      <c r="G96" s="367"/>
      <c r="H96" s="161"/>
      <c r="I96" s="162"/>
      <c r="O96" s="419"/>
      <c r="P96" s="419"/>
      <c r="Q96" s="419"/>
      <c r="R96" s="419"/>
      <c r="S96" s="34"/>
      <c r="T96" s="160"/>
    </row>
    <row r="97" spans="1:9" ht="15" customHeight="1">
      <c r="A97" s="423" t="s">
        <v>94</v>
      </c>
      <c r="B97" s="423"/>
      <c r="C97" s="423"/>
      <c r="D97" s="423"/>
      <c r="E97" s="368"/>
      <c r="F97" s="366"/>
      <c r="G97" s="367"/>
      <c r="H97" s="89"/>
      <c r="I97" s="162"/>
    </row>
    <row r="98" spans="1:20" ht="15" customHeight="1">
      <c r="A98" s="423" t="s">
        <v>95</v>
      </c>
      <c r="B98" s="423"/>
      <c r="C98" s="423"/>
      <c r="D98" s="423"/>
      <c r="E98" s="368"/>
      <c r="F98" s="366"/>
      <c r="G98" s="369"/>
      <c r="H98" s="90"/>
      <c r="I98" s="162"/>
      <c r="O98" s="419"/>
      <c r="P98" s="419"/>
      <c r="Q98" s="419"/>
      <c r="R98" s="419"/>
      <c r="S98" s="34"/>
      <c r="T98" s="160"/>
    </row>
    <row r="99" spans="1:9" ht="15" customHeight="1" thickBot="1">
      <c r="A99" s="76"/>
      <c r="B99" s="76"/>
      <c r="C99" s="76"/>
      <c r="D99" s="76"/>
      <c r="E99" s="76"/>
      <c r="F99" s="76"/>
      <c r="G99" s="179">
        <f>SUM(G88:G98)</f>
        <v>0</v>
      </c>
      <c r="H99" s="164"/>
      <c r="I99" s="162"/>
    </row>
    <row r="100" spans="7:20" ht="15" customHeight="1">
      <c r="G100" s="208">
        <f>SUM(G19,G27,G36,G56,G71,G85,G99)</f>
        <v>0</v>
      </c>
      <c r="I100" s="162"/>
      <c r="O100" s="419"/>
      <c r="P100" s="419"/>
      <c r="Q100" s="419"/>
      <c r="R100" s="419"/>
      <c r="S100" s="34"/>
      <c r="T100" s="160"/>
    </row>
    <row r="101" ht="15" customHeight="1"/>
    <row r="102" spans="15:20" ht="15" customHeight="1">
      <c r="O102" s="419"/>
      <c r="P102" s="419"/>
      <c r="Q102" s="419"/>
      <c r="R102" s="419"/>
      <c r="S102" s="34"/>
      <c r="T102" s="160"/>
    </row>
    <row r="103" ht="15" customHeight="1"/>
    <row r="104" spans="15:20" ht="15" customHeight="1">
      <c r="O104" s="419"/>
      <c r="P104" s="419"/>
      <c r="Q104" s="419"/>
      <c r="R104" s="419"/>
      <c r="S104" s="34"/>
      <c r="T104" s="160"/>
    </row>
    <row r="105" ht="15" customHeight="1"/>
    <row r="106" ht="15" customHeight="1"/>
    <row r="107" spans="15:20" ht="15" customHeight="1">
      <c r="O107" s="419"/>
      <c r="P107" s="419"/>
      <c r="Q107" s="419"/>
      <c r="R107" s="419"/>
      <c r="S107" s="34"/>
      <c r="T107" s="160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mergeCells count="73">
    <mergeCell ref="A96:D96"/>
    <mergeCell ref="A1:E1"/>
    <mergeCell ref="A7:D7"/>
    <mergeCell ref="A76:D76"/>
    <mergeCell ref="A30:D30"/>
    <mergeCell ref="A31:D31"/>
    <mergeCell ref="A32:D32"/>
    <mergeCell ref="A46:D46"/>
    <mergeCell ref="A38:E38"/>
    <mergeCell ref="A92:D92"/>
    <mergeCell ref="A94:D94"/>
    <mergeCell ref="A95:D95"/>
    <mergeCell ref="A47:D47"/>
    <mergeCell ref="A48:D48"/>
    <mergeCell ref="A49:D49"/>
    <mergeCell ref="A97:D97"/>
    <mergeCell ref="A6:E6"/>
    <mergeCell ref="A22:D22"/>
    <mergeCell ref="A23:D23"/>
    <mergeCell ref="A24:D24"/>
    <mergeCell ref="A25:D25"/>
    <mergeCell ref="A26:D26"/>
    <mergeCell ref="A50:D50"/>
    <mergeCell ref="A9:D9"/>
    <mergeCell ref="A41:D41"/>
    <mergeCell ref="A42:D42"/>
    <mergeCell ref="A43:D43"/>
    <mergeCell ref="A44:D44"/>
    <mergeCell ref="A45:D45"/>
    <mergeCell ref="A34:D34"/>
    <mergeCell ref="A35:D35"/>
    <mergeCell ref="A39:D39"/>
    <mergeCell ref="A59:D59"/>
    <mergeCell ref="A60:D60"/>
    <mergeCell ref="A61:D61"/>
    <mergeCell ref="A62:D62"/>
    <mergeCell ref="A51:D51"/>
    <mergeCell ref="O88:R88"/>
    <mergeCell ref="A63:D63"/>
    <mergeCell ref="A64:D64"/>
    <mergeCell ref="A65:D65"/>
    <mergeCell ref="A66:D66"/>
    <mergeCell ref="O100:R100"/>
    <mergeCell ref="O89:R89"/>
    <mergeCell ref="O91:R91"/>
    <mergeCell ref="O98:R98"/>
    <mergeCell ref="A67:D67"/>
    <mergeCell ref="A78:D78"/>
    <mergeCell ref="A90:D90"/>
    <mergeCell ref="A91:D91"/>
    <mergeCell ref="A89:D89"/>
    <mergeCell ref="A98:D98"/>
    <mergeCell ref="O107:R107"/>
    <mergeCell ref="O102:R102"/>
    <mergeCell ref="O104:R104"/>
    <mergeCell ref="A70:D70"/>
    <mergeCell ref="A77:D77"/>
    <mergeCell ref="A8:D8"/>
    <mergeCell ref="A10:D10"/>
    <mergeCell ref="A11:D11"/>
    <mergeCell ref="A12:D12"/>
    <mergeCell ref="A13:D13"/>
    <mergeCell ref="A74:E74"/>
    <mergeCell ref="A14:D14"/>
    <mergeCell ref="O87:R87"/>
    <mergeCell ref="A93:D93"/>
    <mergeCell ref="A18:D18"/>
    <mergeCell ref="O96:R96"/>
    <mergeCell ref="A15:D15"/>
    <mergeCell ref="A16:D16"/>
    <mergeCell ref="A17:D17"/>
    <mergeCell ref="A52:D52"/>
  </mergeCells>
  <printOptions gridLines="1"/>
  <pageMargins left="0.31496062992125984" right="0.31496062992125984" top="0.31496062992125984" bottom="0.31496062992125984" header="0" footer="0"/>
  <pageSetup blackAndWhite="1" fitToHeight="2" fitToWidth="1" horizontalDpi="300" verticalDpi="300" orientation="portrait" scale="88" r:id="rId1"/>
  <headerFooter alignWithMargins="0">
    <oddHeader>&amp;R&amp;"Times New Roman,Normal"9</oddHeader>
    <oddFooter>&amp;C&amp;A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ahack</dc:creator>
  <cp:keywords/>
  <dc:description/>
  <cp:lastModifiedBy>ahack</cp:lastModifiedBy>
  <cp:lastPrinted>2018-03-13T20:13:21Z</cp:lastPrinted>
  <dcterms:created xsi:type="dcterms:W3CDTF">2013-01-04T11:42:43Z</dcterms:created>
  <dcterms:modified xsi:type="dcterms:W3CDTF">2018-03-19T22:45:26Z</dcterms:modified>
  <cp:category/>
  <cp:version/>
  <cp:contentType/>
  <cp:contentStatus/>
</cp:coreProperties>
</file>