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kochind-my.sharepoint.com/personal/jordan_pousett_genesis-robotics_com/Documents/Documents/Personal - Jordan/PCC BOE/2020 11 AGM/To Post/"/>
    </mc:Choice>
  </mc:AlternateContent>
  <xr:revisionPtr revIDLastSave="1" documentId="11_9A9BDD4FBE72A1E5A9AF1D57D81DF00C98F47F3D" xr6:coauthVersionLast="45" xr6:coauthVersionMax="45" xr10:uidLastSave="{E6D3A09B-363D-4E3D-A753-D456AFD4DDAA}"/>
  <bookViews>
    <workbookView xWindow="1320" yWindow="315" windowWidth="25395" windowHeight="13470" activeTab="1" xr2:uid="{00000000-000D-0000-FFFF-FFFF00000000}"/>
  </bookViews>
  <sheets>
    <sheet name="PCC" sheetId="1" r:id="rId1"/>
    <sheet name="CC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I4" i="2"/>
  <c r="I14" i="2" s="1"/>
  <c r="I12" i="2" l="1"/>
  <c r="I29" i="2" s="1"/>
  <c r="M12" i="2"/>
  <c r="M29" i="2" s="1"/>
  <c r="M4" i="1" l="1"/>
  <c r="M32" i="1"/>
  <c r="M27" i="1"/>
  <c r="M17" i="1"/>
  <c r="M12" i="1"/>
  <c r="M45" i="1" l="1"/>
  <c r="M11" i="1" s="1"/>
  <c r="I4" i="1" l="1"/>
  <c r="I17" i="1"/>
  <c r="M48" i="1" l="1"/>
  <c r="I11" i="1"/>
  <c r="I48" i="1" s="1"/>
</calcChain>
</file>

<file path=xl/sharedStrings.xml><?xml version="1.0" encoding="utf-8"?>
<sst xmlns="http://schemas.openxmlformats.org/spreadsheetml/2006/main" count="69" uniqueCount="62">
  <si>
    <t>PCC Ministry Year 2020-21</t>
  </si>
  <si>
    <t>Total Income</t>
  </si>
  <si>
    <t>General Fund</t>
  </si>
  <si>
    <t>Rental Revenue</t>
  </si>
  <si>
    <t>Missional Fund</t>
  </si>
  <si>
    <t>Other Ministry Revenue</t>
  </si>
  <si>
    <t>Youth Ministry</t>
  </si>
  <si>
    <t>Other Income (interest, Nonreceiptable)</t>
  </si>
  <si>
    <t>Total Expense</t>
  </si>
  <si>
    <t>Staffing</t>
  </si>
  <si>
    <t>Salaries</t>
  </si>
  <si>
    <t>Benefits</t>
  </si>
  <si>
    <t>Children's Ministry</t>
  </si>
  <si>
    <t>Development and Recruitment</t>
  </si>
  <si>
    <t>Ministry</t>
  </si>
  <si>
    <t>Missional Team</t>
  </si>
  <si>
    <t>Groups at Pacific</t>
  </si>
  <si>
    <t>Worship Ministry</t>
  </si>
  <si>
    <t>Alliance Activity</t>
  </si>
  <si>
    <t>Hospitality Ministry</t>
  </si>
  <si>
    <t>Board of Elders</t>
  </si>
  <si>
    <t>Facility</t>
  </si>
  <si>
    <t>Utilities</t>
  </si>
  <si>
    <t>Custodial Supplies</t>
  </si>
  <si>
    <t>Repairs &amp; Improvements</t>
  </si>
  <si>
    <t>Administration</t>
  </si>
  <si>
    <t>Accounting &amp; Legal Fees</t>
  </si>
  <si>
    <t>Bank Fees</t>
  </si>
  <si>
    <t>Miscellaneous</t>
  </si>
  <si>
    <t>Office Equipment and Supplies</t>
  </si>
  <si>
    <t>Information Technology</t>
  </si>
  <si>
    <t>District Operating</t>
  </si>
  <si>
    <t>Insurance</t>
  </si>
  <si>
    <t>Telephone/Internet</t>
  </si>
  <si>
    <t>Licenses &amp; Memberships</t>
  </si>
  <si>
    <t>Recruitment Costs</t>
  </si>
  <si>
    <t>Appreciation</t>
  </si>
  <si>
    <t>Debt servicing</t>
  </si>
  <si>
    <t>RBC Line of Credit</t>
  </si>
  <si>
    <t>Net Income / (Loss)</t>
  </si>
  <si>
    <t>2020-21 Budget</t>
  </si>
  <si>
    <t>Last Years Budget</t>
  </si>
  <si>
    <t>(incl. above)</t>
  </si>
  <si>
    <t>CCK Ministry Year 2020-21</t>
  </si>
  <si>
    <t>Kitchen Rental Revenue</t>
  </si>
  <si>
    <t>Fundraisers</t>
  </si>
  <si>
    <t>Donations</t>
  </si>
  <si>
    <t>Other Revenue</t>
  </si>
  <si>
    <t>Event Rentals</t>
  </si>
  <si>
    <t>Cloverdale Christmas Hampers</t>
  </si>
  <si>
    <t>Administrative Assessment</t>
  </si>
  <si>
    <t>Hamper Ministry</t>
  </si>
  <si>
    <t>Capital Improvements</t>
  </si>
  <si>
    <t>Equipment Repair &amp; Maintenance</t>
  </si>
  <si>
    <t>Kitchen Operations Supplies</t>
  </si>
  <si>
    <t>Other Ministry Costs</t>
  </si>
  <si>
    <t>Fundraising Cost</t>
  </si>
  <si>
    <t>Food Bank</t>
  </si>
  <si>
    <t>Bicycle Shop</t>
  </si>
  <si>
    <t>Mobile Meals</t>
  </si>
  <si>
    <t>Emergency Weather Shelter</t>
  </si>
  <si>
    <t>CCK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</si>
</sst>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4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rgb="FFF2F2F2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rgb="FFF2F2F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BFBFB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108">
    <xf numFmtId="0" fontId="0" fillId="0" borderId="0" xfId="0"/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wrapText="1"/>
    </xf>
    <xf numFmtId="165" fontId="7" fillId="0" borderId="0" xfId="1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/>
    <xf numFmtId="0" fontId="10" fillId="5" borderId="1" xfId="0" applyFont="1" applyFill="1" applyBorder="1"/>
    <xf numFmtId="0" fontId="11" fillId="5" borderId="2" xfId="0" applyFont="1" applyFill="1" applyBorder="1"/>
    <xf numFmtId="0" fontId="10" fillId="5" borderId="2" xfId="0" applyFont="1" applyFill="1" applyBorder="1"/>
    <xf numFmtId="0" fontId="12" fillId="5" borderId="2" xfId="0" applyFont="1" applyFill="1" applyBorder="1" applyAlignment="1">
      <alignment horizontal="left"/>
    </xf>
    <xf numFmtId="165" fontId="9" fillId="6" borderId="1" xfId="1" applyNumberFormat="1" applyFont="1" applyFill="1" applyBorder="1" applyAlignment="1">
      <alignment horizontal="left"/>
    </xf>
    <xf numFmtId="165" fontId="9" fillId="6" borderId="2" xfId="1" applyNumberFormat="1" applyFont="1" applyFill="1" applyBorder="1"/>
    <xf numFmtId="165" fontId="9" fillId="6" borderId="3" xfId="1" applyNumberFormat="1" applyFont="1" applyFill="1" applyBorder="1"/>
    <xf numFmtId="0" fontId="6" fillId="0" borderId="7" xfId="0" applyFont="1" applyBorder="1"/>
    <xf numFmtId="0" fontId="13" fillId="7" borderId="8" xfId="0" applyFont="1" applyFill="1" applyBorder="1"/>
    <xf numFmtId="0" fontId="6" fillId="7" borderId="9" xfId="0" applyFont="1" applyFill="1" applyBorder="1"/>
    <xf numFmtId="0" fontId="6" fillId="7" borderId="10" xfId="0" applyFont="1" applyFill="1" applyBorder="1"/>
    <xf numFmtId="165" fontId="6" fillId="7" borderId="11" xfId="1" applyNumberFormat="1" applyFont="1" applyFill="1" applyBorder="1"/>
    <xf numFmtId="165" fontId="5" fillId="7" borderId="10" xfId="1" applyNumberFormat="1" applyFont="1" applyFill="1" applyBorder="1"/>
    <xf numFmtId="165" fontId="14" fillId="7" borderId="12" xfId="1" applyNumberFormat="1" applyFont="1" applyFill="1" applyBorder="1"/>
    <xf numFmtId="0" fontId="13" fillId="7" borderId="13" xfId="0" applyFont="1" applyFill="1" applyBorder="1"/>
    <xf numFmtId="0" fontId="6" fillId="7" borderId="14" xfId="0" applyFont="1" applyFill="1" applyBorder="1"/>
    <xf numFmtId="0" fontId="6" fillId="7" borderId="15" xfId="0" applyFont="1" applyFill="1" applyBorder="1"/>
    <xf numFmtId="165" fontId="6" fillId="7" borderId="16" xfId="1" applyNumberFormat="1" applyFont="1" applyFill="1" applyBorder="1"/>
    <xf numFmtId="165" fontId="5" fillId="7" borderId="15" xfId="1" applyNumberFormat="1" applyFont="1" applyFill="1" applyBorder="1"/>
    <xf numFmtId="165" fontId="14" fillId="7" borderId="17" xfId="1" applyNumberFormat="1" applyFont="1" applyFill="1" applyBorder="1"/>
    <xf numFmtId="0" fontId="7" fillId="0" borderId="0" xfId="0" applyFont="1" applyBorder="1"/>
    <xf numFmtId="0" fontId="6" fillId="0" borderId="0" xfId="0" applyFont="1" applyBorder="1"/>
    <xf numFmtId="165" fontId="7" fillId="0" borderId="7" xfId="1" applyNumberFormat="1" applyFont="1" applyFill="1" applyBorder="1"/>
    <xf numFmtId="165" fontId="5" fillId="7" borderId="17" xfId="1" applyNumberFormat="1" applyFont="1" applyFill="1" applyBorder="1"/>
    <xf numFmtId="0" fontId="0" fillId="0" borderId="0" xfId="0" applyBorder="1"/>
    <xf numFmtId="0" fontId="6" fillId="0" borderId="19" xfId="0" applyFont="1" applyBorder="1"/>
    <xf numFmtId="0" fontId="13" fillId="7" borderId="20" xfId="0" applyFont="1" applyFill="1" applyBorder="1"/>
    <xf numFmtId="0" fontId="2" fillId="7" borderId="21" xfId="0" applyFont="1" applyFill="1" applyBorder="1"/>
    <xf numFmtId="0" fontId="6" fillId="7" borderId="21" xfId="0" applyFont="1" applyFill="1" applyBorder="1"/>
    <xf numFmtId="165" fontId="6" fillId="7" borderId="22" xfId="1" applyNumberFormat="1" applyFont="1" applyFill="1" applyBorder="1"/>
    <xf numFmtId="165" fontId="5" fillId="7" borderId="21" xfId="1" applyNumberFormat="1" applyFont="1" applyFill="1" applyBorder="1"/>
    <xf numFmtId="165" fontId="5" fillId="7" borderId="23" xfId="1" applyNumberFormat="1" applyFont="1" applyFill="1" applyBorder="1"/>
    <xf numFmtId="0" fontId="10" fillId="8" borderId="1" xfId="0" applyFont="1" applyFill="1" applyBorder="1"/>
    <xf numFmtId="0" fontId="11" fillId="8" borderId="2" xfId="0" applyFont="1" applyFill="1" applyBorder="1"/>
    <xf numFmtId="16" fontId="10" fillId="8" borderId="2" xfId="0" applyNumberFormat="1" applyFont="1" applyFill="1" applyBorder="1" applyAlignment="1">
      <alignment horizontal="right"/>
    </xf>
    <xf numFmtId="165" fontId="9" fillId="9" borderId="1" xfId="1" applyNumberFormat="1" applyFont="1" applyFill="1" applyBorder="1" applyAlignment="1">
      <alignment horizontal="right"/>
    </xf>
    <xf numFmtId="165" fontId="9" fillId="9" borderId="2" xfId="1" applyNumberFormat="1" applyFont="1" applyFill="1" applyBorder="1"/>
    <xf numFmtId="165" fontId="9" fillId="9" borderId="3" xfId="1" applyNumberFormat="1" applyFont="1" applyFill="1" applyBorder="1"/>
    <xf numFmtId="0" fontId="7" fillId="0" borderId="7" xfId="0" applyFont="1" applyBorder="1"/>
    <xf numFmtId="0" fontId="13" fillId="10" borderId="13" xfId="0" applyFont="1" applyFill="1" applyBorder="1"/>
    <xf numFmtId="0" fontId="15" fillId="10" borderId="15" xfId="0" applyFont="1" applyFill="1" applyBorder="1"/>
    <xf numFmtId="165" fontId="6" fillId="11" borderId="16" xfId="1" applyNumberFormat="1" applyFont="1" applyFill="1" applyBorder="1"/>
    <xf numFmtId="165" fontId="6" fillId="11" borderId="15" xfId="1" applyNumberFormat="1" applyFont="1" applyFill="1" applyBorder="1"/>
    <xf numFmtId="165" fontId="6" fillId="11" borderId="17" xfId="1" applyNumberFormat="1" applyFont="1" applyFill="1" applyBorder="1"/>
    <xf numFmtId="9" fontId="6" fillId="0" borderId="0" xfId="0" applyNumberFormat="1" applyFont="1" applyFill="1"/>
    <xf numFmtId="0" fontId="6" fillId="12" borderId="13" xfId="0" applyFont="1" applyFill="1" applyBorder="1"/>
    <xf numFmtId="0" fontId="6" fillId="12" borderId="15" xfId="0" applyFont="1" applyFill="1" applyBorder="1"/>
    <xf numFmtId="165" fontId="6" fillId="12" borderId="16" xfId="1" applyNumberFormat="1" applyFont="1" applyFill="1" applyBorder="1"/>
    <xf numFmtId="165" fontId="6" fillId="12" borderId="15" xfId="1" applyNumberFormat="1" applyFont="1" applyFill="1" applyBorder="1"/>
    <xf numFmtId="165" fontId="6" fillId="12" borderId="17" xfId="1" applyNumberFormat="1" applyFont="1" applyFill="1" applyBorder="1"/>
    <xf numFmtId="165" fontId="7" fillId="0" borderId="18" xfId="1" applyNumberFormat="1" applyFont="1" applyFill="1" applyBorder="1"/>
    <xf numFmtId="0" fontId="0" fillId="0" borderId="7" xfId="0" applyBorder="1"/>
    <xf numFmtId="0" fontId="13" fillId="0" borderId="0" xfId="0" applyFont="1" applyFill="1" applyBorder="1"/>
    <xf numFmtId="0" fontId="13" fillId="12" borderId="15" xfId="0" applyFont="1" applyFill="1" applyBorder="1"/>
    <xf numFmtId="0" fontId="16" fillId="0" borderId="0" xfId="0" applyFont="1" applyBorder="1"/>
    <xf numFmtId="0" fontId="2" fillId="12" borderId="15" xfId="0" applyFont="1" applyFill="1" applyBorder="1"/>
    <xf numFmtId="0" fontId="17" fillId="0" borderId="0" xfId="0" applyFont="1" applyFill="1"/>
    <xf numFmtId="0" fontId="7" fillId="0" borderId="24" xfId="0" applyFont="1" applyBorder="1"/>
    <xf numFmtId="9" fontId="6" fillId="0" borderId="0" xfId="0" applyNumberFormat="1" applyFont="1" applyFill="1" applyBorder="1"/>
    <xf numFmtId="9" fontId="6" fillId="0" borderId="7" xfId="0" applyNumberFormat="1" applyFont="1" applyFill="1" applyBorder="1"/>
    <xf numFmtId="9" fontId="6" fillId="0" borderId="18" xfId="0" applyNumberFormat="1" applyFont="1" applyFill="1" applyBorder="1"/>
    <xf numFmtId="166" fontId="6" fillId="12" borderId="15" xfId="0" applyNumberFormat="1" applyFont="1" applyFill="1" applyBorder="1"/>
    <xf numFmtId="166" fontId="6" fillId="12" borderId="13" xfId="0" applyNumberFormat="1" applyFont="1" applyFill="1" applyBorder="1"/>
    <xf numFmtId="0" fontId="6" fillId="12" borderId="25" xfId="0" applyFont="1" applyFill="1" applyBorder="1"/>
    <xf numFmtId="0" fontId="7" fillId="0" borderId="19" xfId="0" applyFont="1" applyBorder="1"/>
    <xf numFmtId="0" fontId="7" fillId="0" borderId="26" xfId="0" applyFont="1" applyBorder="1"/>
    <xf numFmtId="0" fontId="6" fillId="12" borderId="20" xfId="0" applyFont="1" applyFill="1" applyBorder="1"/>
    <xf numFmtId="0" fontId="6" fillId="12" borderId="21" xfId="0" applyFont="1" applyFill="1" applyBorder="1"/>
    <xf numFmtId="165" fontId="6" fillId="12" borderId="22" xfId="1" applyNumberFormat="1" applyFont="1" applyFill="1" applyBorder="1"/>
    <xf numFmtId="165" fontId="6" fillId="12" borderId="21" xfId="1" applyNumberFormat="1" applyFont="1" applyFill="1" applyBorder="1"/>
    <xf numFmtId="165" fontId="6" fillId="12" borderId="23" xfId="1" applyNumberFormat="1" applyFont="1" applyFill="1" applyBorder="1"/>
    <xf numFmtId="1" fontId="15" fillId="0" borderId="0" xfId="0" applyNumberFormat="1" applyFont="1" applyFill="1"/>
    <xf numFmtId="0" fontId="10" fillId="13" borderId="1" xfId="0" applyFont="1" applyFill="1" applyBorder="1"/>
    <xf numFmtId="0" fontId="9" fillId="13" borderId="2" xfId="0" applyFont="1" applyFill="1" applyBorder="1"/>
    <xf numFmtId="165" fontId="9" fillId="13" borderId="3" xfId="1" applyNumberFormat="1" applyFont="1" applyFill="1" applyBorder="1"/>
    <xf numFmtId="0" fontId="10" fillId="13" borderId="2" xfId="0" applyFont="1" applyFill="1" applyBorder="1"/>
    <xf numFmtId="0" fontId="12" fillId="5" borderId="2" xfId="0" applyFont="1" applyFill="1" applyBorder="1" applyAlignment="1">
      <alignment horizontal="left"/>
    </xf>
    <xf numFmtId="165" fontId="6" fillId="11" borderId="27" xfId="1" applyNumberFormat="1" applyFont="1" applyFill="1" applyBorder="1"/>
    <xf numFmtId="165" fontId="6" fillId="11" borderId="28" xfId="1" applyNumberFormat="1" applyFont="1" applyFill="1" applyBorder="1"/>
    <xf numFmtId="165" fontId="6" fillId="11" borderId="29" xfId="1" applyNumberFormat="1" applyFont="1" applyFill="1" applyBorder="1"/>
    <xf numFmtId="165" fontId="7" fillId="0" borderId="19" xfId="1" applyNumberFormat="1" applyFont="1" applyFill="1" applyBorder="1"/>
    <xf numFmtId="165" fontId="7" fillId="0" borderId="30" xfId="1" applyNumberFormat="1" applyFont="1" applyFill="1" applyBorder="1"/>
    <xf numFmtId="165" fontId="7" fillId="0" borderId="31" xfId="1" applyNumberFormat="1" applyFont="1" applyFill="1" applyBorder="1"/>
    <xf numFmtId="0" fontId="7" fillId="0" borderId="4" xfId="0" applyFont="1" applyBorder="1"/>
    <xf numFmtId="0" fontId="13" fillId="10" borderId="32" xfId="0" applyFont="1" applyFill="1" applyBorder="1"/>
    <xf numFmtId="0" fontId="15" fillId="10" borderId="28" xfId="0" applyFont="1" applyFill="1" applyBorder="1"/>
    <xf numFmtId="0" fontId="7" fillId="0" borderId="30" xfId="0" applyFont="1" applyBorder="1"/>
    <xf numFmtId="0" fontId="0" fillId="0" borderId="30" xfId="0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5" fontId="6" fillId="3" borderId="4" xfId="1" applyNumberFormat="1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165" fontId="6" fillId="3" borderId="6" xfId="1" applyNumberFormat="1" applyFont="1" applyFill="1" applyBorder="1" applyAlignment="1">
      <alignment horizontal="center"/>
    </xf>
    <xf numFmtId="165" fontId="9" fillId="4" borderId="4" xfId="1" applyNumberFormat="1" applyFont="1" applyFill="1" applyBorder="1" applyAlignment="1">
      <alignment horizontal="center"/>
    </xf>
    <xf numFmtId="165" fontId="9" fillId="4" borderId="5" xfId="1" applyNumberFormat="1" applyFont="1" applyFill="1" applyBorder="1" applyAlignment="1">
      <alignment horizontal="center"/>
    </xf>
    <xf numFmtId="165" fontId="9" fillId="4" borderId="6" xfId="1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showGridLines="0" zoomScaleNormal="100" workbookViewId="0">
      <pane ySplit="3" topLeftCell="A4" activePane="bottomLeft" state="frozen"/>
      <selection pane="bottomLeft" activeCell="O6" sqref="O6"/>
    </sheetView>
  </sheetViews>
  <sheetFormatPr defaultRowHeight="15" x14ac:dyDescent="0.25"/>
  <cols>
    <col min="7" max="8" width="10.5703125" customWidth="1"/>
    <col min="9" max="9" width="11.28515625" customWidth="1"/>
    <col min="10" max="10" width="2.7109375" customWidth="1"/>
    <col min="11" max="13" width="10.5703125" customWidth="1"/>
  </cols>
  <sheetData>
    <row r="1" spans="1:13" ht="27" thickBot="1" x14ac:dyDescent="0.45">
      <c r="A1" s="98" t="s">
        <v>0</v>
      </c>
      <c r="B1" s="99"/>
      <c r="C1" s="99"/>
      <c r="D1" s="99"/>
      <c r="E1" s="99"/>
      <c r="F1" s="99"/>
      <c r="G1" s="99"/>
      <c r="H1" s="99"/>
      <c r="I1" s="100"/>
      <c r="J1" s="1"/>
      <c r="K1" s="1"/>
      <c r="L1" s="2"/>
      <c r="M1" s="2"/>
    </row>
    <row r="2" spans="1:13" ht="15.75" thickBot="1" x14ac:dyDescent="0.3">
      <c r="A2" s="3"/>
      <c r="B2" s="3"/>
      <c r="C2" s="3"/>
      <c r="D2" s="3"/>
      <c r="E2" s="3"/>
      <c r="F2" s="3"/>
      <c r="G2" s="5"/>
      <c r="H2" s="6"/>
      <c r="I2" s="7"/>
      <c r="J2" s="7"/>
      <c r="K2" s="5"/>
      <c r="L2" s="6"/>
      <c r="M2" s="7"/>
    </row>
    <row r="3" spans="1:13" ht="15.75" thickBot="1" x14ac:dyDescent="0.3">
      <c r="A3" s="8"/>
      <c r="B3" s="8"/>
      <c r="C3" s="8"/>
      <c r="D3" s="8"/>
      <c r="E3" s="8"/>
      <c r="F3" s="8"/>
      <c r="G3" s="101" t="s">
        <v>40</v>
      </c>
      <c r="H3" s="102"/>
      <c r="I3" s="103"/>
      <c r="J3" s="9"/>
      <c r="K3" s="104" t="s">
        <v>41</v>
      </c>
      <c r="L3" s="105"/>
      <c r="M3" s="106"/>
    </row>
    <row r="4" spans="1:13" ht="16.5" thickBot="1" x14ac:dyDescent="0.3">
      <c r="A4" s="10" t="s">
        <v>1</v>
      </c>
      <c r="B4" s="11"/>
      <c r="C4" s="12"/>
      <c r="D4" s="107"/>
      <c r="E4" s="107"/>
      <c r="F4" s="13"/>
      <c r="G4" s="14"/>
      <c r="H4" s="15"/>
      <c r="I4" s="16">
        <f>SUM(H5:H9)</f>
        <v>864800</v>
      </c>
      <c r="J4" s="9"/>
      <c r="K4" s="14"/>
      <c r="L4" s="15"/>
      <c r="M4" s="16">
        <f>SUM(L5:L9)</f>
        <v>929650</v>
      </c>
    </row>
    <row r="5" spans="1:13" x14ac:dyDescent="0.25">
      <c r="A5" s="17"/>
      <c r="B5" s="18" t="s">
        <v>2</v>
      </c>
      <c r="C5" s="19"/>
      <c r="D5" s="20"/>
      <c r="E5" s="20"/>
      <c r="F5" s="20"/>
      <c r="G5" s="21"/>
      <c r="H5" s="22">
        <v>700000</v>
      </c>
      <c r="I5" s="23"/>
      <c r="J5" s="9"/>
      <c r="K5" s="21"/>
      <c r="L5" s="22">
        <v>700000</v>
      </c>
      <c r="M5" s="23"/>
    </row>
    <row r="6" spans="1:13" x14ac:dyDescent="0.25">
      <c r="A6" s="17"/>
      <c r="B6" s="24" t="s">
        <v>3</v>
      </c>
      <c r="C6" s="25"/>
      <c r="D6" s="26"/>
      <c r="E6" s="26"/>
      <c r="F6" s="26"/>
      <c r="G6" s="27"/>
      <c r="H6" s="28">
        <v>101700</v>
      </c>
      <c r="I6" s="29"/>
      <c r="J6" s="9"/>
      <c r="K6" s="27"/>
      <c r="L6" s="28">
        <v>134700</v>
      </c>
      <c r="M6" s="29"/>
    </row>
    <row r="7" spans="1:13" x14ac:dyDescent="0.25">
      <c r="A7" s="17"/>
      <c r="B7" s="24" t="s">
        <v>4</v>
      </c>
      <c r="C7" s="26"/>
      <c r="D7" s="26"/>
      <c r="E7" s="26"/>
      <c r="F7" s="26"/>
      <c r="G7" s="27"/>
      <c r="H7" s="28">
        <v>60100</v>
      </c>
      <c r="I7" s="33"/>
      <c r="J7" s="9"/>
      <c r="K7" s="27"/>
      <c r="L7" s="28">
        <v>73900</v>
      </c>
      <c r="M7" s="33"/>
    </row>
    <row r="8" spans="1:13" x14ac:dyDescent="0.25">
      <c r="A8" s="17"/>
      <c r="B8" s="24" t="s">
        <v>5</v>
      </c>
      <c r="C8" s="26"/>
      <c r="D8" s="26"/>
      <c r="E8" s="26"/>
      <c r="F8" s="26"/>
      <c r="G8" s="27"/>
      <c r="H8" s="28">
        <v>0</v>
      </c>
      <c r="I8" s="33"/>
      <c r="J8" s="9"/>
      <c r="K8" s="27"/>
      <c r="L8" s="28">
        <v>21050</v>
      </c>
      <c r="M8" s="33"/>
    </row>
    <row r="9" spans="1:13" ht="15.75" thickBot="1" x14ac:dyDescent="0.3">
      <c r="A9" s="35"/>
      <c r="B9" s="36" t="s">
        <v>7</v>
      </c>
      <c r="C9" s="37"/>
      <c r="D9" s="38"/>
      <c r="E9" s="37"/>
      <c r="F9" s="37"/>
      <c r="G9" s="39"/>
      <c r="H9" s="40">
        <v>3000</v>
      </c>
      <c r="I9" s="41"/>
      <c r="J9" s="9"/>
      <c r="K9" s="39"/>
      <c r="L9" s="40">
        <v>0</v>
      </c>
      <c r="M9" s="41"/>
    </row>
    <row r="10" spans="1:13" ht="15.75" thickBot="1" x14ac:dyDescent="0.3">
      <c r="A10" s="17"/>
      <c r="B10" s="30"/>
      <c r="C10" s="34"/>
      <c r="D10" s="30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5.75" thickBot="1" x14ac:dyDescent="0.3">
      <c r="A11" s="42" t="s">
        <v>8</v>
      </c>
      <c r="B11" s="43"/>
      <c r="C11" s="44"/>
      <c r="D11" s="44"/>
      <c r="E11" s="44"/>
      <c r="F11" s="44"/>
      <c r="G11" s="45"/>
      <c r="H11" s="46"/>
      <c r="I11" s="47">
        <f>SUM(I12:I46)</f>
        <v>826192.05</v>
      </c>
      <c r="J11" s="9"/>
      <c r="K11" s="45"/>
      <c r="L11" s="46"/>
      <c r="M11" s="47">
        <f>SUM(M12:M46)</f>
        <v>929650</v>
      </c>
    </row>
    <row r="12" spans="1:13" x14ac:dyDescent="0.25">
      <c r="A12" s="48"/>
      <c r="B12" s="49" t="s">
        <v>9</v>
      </c>
      <c r="C12" s="50"/>
      <c r="D12" s="50"/>
      <c r="E12" s="50"/>
      <c r="F12" s="50"/>
      <c r="G12" s="51"/>
      <c r="H12" s="52"/>
      <c r="I12" s="53">
        <v>514571.05</v>
      </c>
      <c r="J12" s="54"/>
      <c r="K12" s="51"/>
      <c r="L12" s="52"/>
      <c r="M12" s="53">
        <f>SUM(L13:L15)</f>
        <v>538460</v>
      </c>
    </row>
    <row r="13" spans="1:13" x14ac:dyDescent="0.25">
      <c r="A13" s="48"/>
      <c r="B13" s="30"/>
      <c r="C13" s="55" t="s">
        <v>10</v>
      </c>
      <c r="D13" s="56"/>
      <c r="E13" s="56"/>
      <c r="F13" s="56"/>
      <c r="G13" s="57"/>
      <c r="H13" s="58">
        <v>436723</v>
      </c>
      <c r="I13" s="59"/>
      <c r="J13" s="54"/>
      <c r="K13" s="57"/>
      <c r="L13" s="58">
        <v>456683</v>
      </c>
      <c r="M13" s="59"/>
    </row>
    <row r="14" spans="1:13" x14ac:dyDescent="0.25">
      <c r="A14" s="48"/>
      <c r="B14" s="30"/>
      <c r="C14" s="55" t="s">
        <v>11</v>
      </c>
      <c r="D14" s="56"/>
      <c r="E14" s="56"/>
      <c r="F14" s="56"/>
      <c r="G14" s="57"/>
      <c r="H14" s="58">
        <v>71998.05</v>
      </c>
      <c r="I14" s="59"/>
      <c r="J14" s="54"/>
      <c r="K14" s="57"/>
      <c r="L14" s="58">
        <v>73977</v>
      </c>
      <c r="M14" s="59"/>
    </row>
    <row r="15" spans="1:13" x14ac:dyDescent="0.25">
      <c r="A15" s="48"/>
      <c r="B15" s="30"/>
      <c r="C15" s="55" t="s">
        <v>13</v>
      </c>
      <c r="D15" s="56"/>
      <c r="E15" s="56"/>
      <c r="F15" s="56"/>
      <c r="G15" s="57"/>
      <c r="H15" s="58">
        <v>5850</v>
      </c>
      <c r="I15" s="59"/>
      <c r="J15" s="54"/>
      <c r="K15" s="57"/>
      <c r="L15" s="58">
        <v>7800</v>
      </c>
      <c r="M15" s="59"/>
    </row>
    <row r="16" spans="1:13" x14ac:dyDescent="0.25">
      <c r="A16" s="48"/>
      <c r="B16" s="30"/>
      <c r="C16" s="34"/>
      <c r="D16" s="30"/>
      <c r="E16" s="30"/>
      <c r="F16" s="30"/>
      <c r="G16" s="32"/>
      <c r="H16" s="4"/>
      <c r="I16" s="60"/>
      <c r="J16" s="54"/>
      <c r="K16" s="32"/>
      <c r="L16" s="4"/>
      <c r="M16" s="60"/>
    </row>
    <row r="17" spans="1:13" x14ac:dyDescent="0.25">
      <c r="A17" s="61"/>
      <c r="B17" s="49" t="s">
        <v>14</v>
      </c>
      <c r="C17" s="50"/>
      <c r="D17" s="50"/>
      <c r="E17" s="50"/>
      <c r="F17" s="50"/>
      <c r="G17" s="51"/>
      <c r="H17" s="52"/>
      <c r="I17" s="53">
        <f>SUM(H18:H25)</f>
        <v>87600</v>
      </c>
      <c r="J17" s="54"/>
      <c r="K17" s="51"/>
      <c r="L17" s="52"/>
      <c r="M17" s="53">
        <f>SUM(L18:L25)</f>
        <v>152000</v>
      </c>
    </row>
    <row r="18" spans="1:13" x14ac:dyDescent="0.25">
      <c r="A18" s="61"/>
      <c r="B18" s="62"/>
      <c r="C18" s="55" t="s">
        <v>15</v>
      </c>
      <c r="D18" s="63"/>
      <c r="E18" s="63"/>
      <c r="F18" s="63"/>
      <c r="G18" s="57"/>
      <c r="H18" s="58">
        <v>63400</v>
      </c>
      <c r="I18" s="59"/>
      <c r="J18" s="54"/>
      <c r="K18" s="57"/>
      <c r="L18" s="58">
        <v>73900</v>
      </c>
      <c r="M18" s="59"/>
    </row>
    <row r="19" spans="1:13" x14ac:dyDescent="0.25">
      <c r="A19" s="48"/>
      <c r="B19" s="30"/>
      <c r="C19" s="55" t="s">
        <v>6</v>
      </c>
      <c r="D19" s="56"/>
      <c r="E19" s="56"/>
      <c r="F19" s="56"/>
      <c r="G19" s="57"/>
      <c r="H19" s="58">
        <v>3200</v>
      </c>
      <c r="I19" s="59"/>
      <c r="J19" s="9"/>
      <c r="K19" s="57"/>
      <c r="L19" s="58">
        <v>20900</v>
      </c>
      <c r="M19" s="59"/>
    </row>
    <row r="20" spans="1:13" x14ac:dyDescent="0.25">
      <c r="A20" s="61"/>
      <c r="B20" s="31"/>
      <c r="C20" s="55" t="s">
        <v>16</v>
      </c>
      <c r="D20" s="65"/>
      <c r="E20" s="56"/>
      <c r="F20" s="56"/>
      <c r="G20" s="57"/>
      <c r="H20" s="58">
        <v>2700</v>
      </c>
      <c r="I20" s="59"/>
      <c r="J20" s="9"/>
      <c r="K20" s="57"/>
      <c r="L20" s="58">
        <v>17400</v>
      </c>
      <c r="M20" s="59"/>
    </row>
    <row r="21" spans="1:13" x14ac:dyDescent="0.25">
      <c r="A21" s="61"/>
      <c r="B21" s="31"/>
      <c r="C21" s="55" t="s">
        <v>12</v>
      </c>
      <c r="D21" s="56"/>
      <c r="E21" s="56"/>
      <c r="F21" s="56"/>
      <c r="G21" s="57"/>
      <c r="H21" s="58">
        <v>3900</v>
      </c>
      <c r="I21" s="59"/>
      <c r="J21" s="9"/>
      <c r="K21" s="57"/>
      <c r="L21" s="58">
        <v>15800</v>
      </c>
      <c r="M21" s="59"/>
    </row>
    <row r="22" spans="1:13" x14ac:dyDescent="0.25">
      <c r="A22" s="61"/>
      <c r="B22" s="30"/>
      <c r="C22" s="55" t="s">
        <v>17</v>
      </c>
      <c r="D22" s="56"/>
      <c r="E22" s="56"/>
      <c r="F22" s="56"/>
      <c r="G22" s="57"/>
      <c r="H22" s="58">
        <v>10000</v>
      </c>
      <c r="I22" s="59"/>
      <c r="J22" s="9"/>
      <c r="K22" s="57"/>
      <c r="L22" s="58">
        <v>13000</v>
      </c>
      <c r="M22" s="59"/>
    </row>
    <row r="23" spans="1:13" x14ac:dyDescent="0.25">
      <c r="A23" s="61"/>
      <c r="B23" s="31"/>
      <c r="C23" s="55" t="s">
        <v>18</v>
      </c>
      <c r="D23" s="56"/>
      <c r="E23" s="56"/>
      <c r="F23" s="56"/>
      <c r="G23" s="57"/>
      <c r="H23" s="58">
        <v>2000</v>
      </c>
      <c r="I23" s="59"/>
      <c r="J23" s="9"/>
      <c r="K23" s="57"/>
      <c r="L23" s="58">
        <v>7200</v>
      </c>
      <c r="M23" s="59"/>
    </row>
    <row r="24" spans="1:13" x14ac:dyDescent="0.25">
      <c r="A24" s="61"/>
      <c r="B24" s="30"/>
      <c r="C24" s="55" t="s">
        <v>19</v>
      </c>
      <c r="D24" s="56"/>
      <c r="E24" s="56"/>
      <c r="F24" s="56"/>
      <c r="G24" s="57"/>
      <c r="H24" s="58">
        <v>1200</v>
      </c>
      <c r="I24" s="59"/>
      <c r="J24" s="66"/>
      <c r="K24" s="57"/>
      <c r="L24" s="58">
        <v>2350</v>
      </c>
      <c r="M24" s="59"/>
    </row>
    <row r="25" spans="1:13" x14ac:dyDescent="0.25">
      <c r="A25" s="61"/>
      <c r="B25" s="31"/>
      <c r="C25" s="55" t="s">
        <v>20</v>
      </c>
      <c r="D25" s="56"/>
      <c r="E25" s="56"/>
      <c r="F25" s="56"/>
      <c r="G25" s="57"/>
      <c r="H25" s="58">
        <v>1200</v>
      </c>
      <c r="I25" s="59"/>
      <c r="J25" s="9"/>
      <c r="K25" s="57"/>
      <c r="L25" s="58">
        <v>1450</v>
      </c>
      <c r="M25" s="59"/>
    </row>
    <row r="26" spans="1:13" x14ac:dyDescent="0.25">
      <c r="A26" s="61"/>
      <c r="B26" s="31"/>
      <c r="C26" s="67"/>
      <c r="D26" s="67"/>
      <c r="E26" s="67"/>
      <c r="F26" s="30"/>
      <c r="G26" s="32"/>
      <c r="H26" s="4"/>
      <c r="I26" s="60"/>
      <c r="J26" s="54"/>
      <c r="K26" s="32"/>
      <c r="L26" s="4"/>
      <c r="M26" s="60"/>
    </row>
    <row r="27" spans="1:13" x14ac:dyDescent="0.25">
      <c r="A27" s="61"/>
      <c r="B27" s="49" t="s">
        <v>21</v>
      </c>
      <c r="C27" s="50"/>
      <c r="D27" s="50"/>
      <c r="E27" s="50"/>
      <c r="F27" s="50"/>
      <c r="G27" s="51"/>
      <c r="H27" s="52"/>
      <c r="I27" s="53">
        <v>102665</v>
      </c>
      <c r="J27" s="54"/>
      <c r="K27" s="51"/>
      <c r="L27" s="52"/>
      <c r="M27" s="53">
        <f>SUM(L28:L30)</f>
        <v>116705</v>
      </c>
    </row>
    <row r="28" spans="1:13" x14ac:dyDescent="0.25">
      <c r="A28" s="61"/>
      <c r="B28" s="30"/>
      <c r="C28" s="55" t="s">
        <v>22</v>
      </c>
      <c r="D28" s="56"/>
      <c r="E28" s="56"/>
      <c r="F28" s="56"/>
      <c r="G28" s="57"/>
      <c r="H28" s="58">
        <v>67475</v>
      </c>
      <c r="I28" s="59"/>
      <c r="J28" s="54"/>
      <c r="K28" s="57"/>
      <c r="L28" s="58">
        <v>66500</v>
      </c>
      <c r="M28" s="59"/>
    </row>
    <row r="29" spans="1:13" x14ac:dyDescent="0.25">
      <c r="A29" s="61"/>
      <c r="B29" s="31"/>
      <c r="C29" s="55" t="s">
        <v>23</v>
      </c>
      <c r="D29" s="56"/>
      <c r="E29" s="56"/>
      <c r="F29" s="56"/>
      <c r="G29" s="57"/>
      <c r="H29" s="58">
        <v>5000</v>
      </c>
      <c r="I29" s="59"/>
      <c r="J29" s="54"/>
      <c r="K29" s="57"/>
      <c r="L29" s="58">
        <v>18115</v>
      </c>
      <c r="M29" s="59"/>
    </row>
    <row r="30" spans="1:13" x14ac:dyDescent="0.25">
      <c r="A30" s="61"/>
      <c r="B30" s="30"/>
      <c r="C30" s="55" t="s">
        <v>24</v>
      </c>
      <c r="D30" s="56"/>
      <c r="E30" s="56"/>
      <c r="F30" s="56"/>
      <c r="G30" s="57"/>
      <c r="H30" s="58">
        <v>30190</v>
      </c>
      <c r="I30" s="59"/>
      <c r="J30" s="54"/>
      <c r="K30" s="57"/>
      <c r="L30" s="58">
        <v>32090</v>
      </c>
      <c r="M30" s="59"/>
    </row>
    <row r="31" spans="1:13" x14ac:dyDescent="0.25">
      <c r="A31" s="61"/>
      <c r="B31" s="30"/>
      <c r="C31" s="30"/>
      <c r="D31" s="64"/>
      <c r="E31" s="30"/>
      <c r="F31" s="68"/>
      <c r="G31" s="69"/>
      <c r="H31" s="68"/>
      <c r="I31" s="70"/>
      <c r="J31" s="54"/>
      <c r="K31" s="69"/>
      <c r="L31" s="68"/>
      <c r="M31" s="70"/>
    </row>
    <row r="32" spans="1:13" x14ac:dyDescent="0.25">
      <c r="A32" s="48"/>
      <c r="B32" s="49" t="s">
        <v>25</v>
      </c>
      <c r="C32" s="50"/>
      <c r="D32" s="50"/>
      <c r="E32" s="50"/>
      <c r="F32" s="50"/>
      <c r="G32" s="51"/>
      <c r="H32" s="52"/>
      <c r="I32" s="53">
        <v>106356</v>
      </c>
      <c r="J32" s="54"/>
      <c r="K32" s="51"/>
      <c r="L32" s="52"/>
      <c r="M32" s="53">
        <f>SUM(L33:L43)</f>
        <v>107485</v>
      </c>
    </row>
    <row r="33" spans="1:13" x14ac:dyDescent="0.25">
      <c r="A33" s="61"/>
      <c r="B33" s="30"/>
      <c r="C33" s="55" t="s">
        <v>26</v>
      </c>
      <c r="D33" s="71"/>
      <c r="E33" s="71"/>
      <c r="F33" s="71"/>
      <c r="G33" s="57"/>
      <c r="H33" s="58">
        <v>10215</v>
      </c>
      <c r="I33" s="59"/>
      <c r="J33" s="54"/>
      <c r="K33" s="57"/>
      <c r="L33" s="58">
        <v>24360</v>
      </c>
      <c r="M33" s="59"/>
    </row>
    <row r="34" spans="1:13" x14ac:dyDescent="0.25">
      <c r="A34" s="61"/>
      <c r="B34" s="30"/>
      <c r="C34" s="72" t="s">
        <v>27</v>
      </c>
      <c r="D34" s="65"/>
      <c r="E34" s="71"/>
      <c r="F34" s="71"/>
      <c r="G34" s="57"/>
      <c r="H34" s="58">
        <v>17750</v>
      </c>
      <c r="I34" s="59"/>
      <c r="J34" s="54"/>
      <c r="K34" s="57"/>
      <c r="L34" s="58">
        <v>0</v>
      </c>
      <c r="M34" s="59" t="s">
        <v>42</v>
      </c>
    </row>
    <row r="35" spans="1:13" x14ac:dyDescent="0.25">
      <c r="A35" s="61"/>
      <c r="B35" s="30"/>
      <c r="C35" s="55" t="s">
        <v>29</v>
      </c>
      <c r="D35" s="56"/>
      <c r="E35" s="56"/>
      <c r="F35" s="56"/>
      <c r="G35" s="57"/>
      <c r="H35" s="58">
        <v>19220</v>
      </c>
      <c r="I35" s="59"/>
      <c r="J35" s="54"/>
      <c r="K35" s="57"/>
      <c r="L35" s="58">
        <v>19220</v>
      </c>
      <c r="M35" s="59"/>
    </row>
    <row r="36" spans="1:13" x14ac:dyDescent="0.25">
      <c r="A36" s="61"/>
      <c r="B36" s="30"/>
      <c r="C36" s="55" t="s">
        <v>30</v>
      </c>
      <c r="D36" s="56"/>
      <c r="E36" s="56"/>
      <c r="F36" s="56"/>
      <c r="G36" s="57"/>
      <c r="H36" s="58">
        <v>14570</v>
      </c>
      <c r="I36" s="59"/>
      <c r="J36" s="54"/>
      <c r="K36" s="57"/>
      <c r="L36" s="58">
        <v>18690</v>
      </c>
      <c r="M36" s="59"/>
    </row>
    <row r="37" spans="1:13" x14ac:dyDescent="0.25">
      <c r="A37" s="61"/>
      <c r="B37" s="30"/>
      <c r="C37" s="55" t="s">
        <v>31</v>
      </c>
      <c r="D37" s="56"/>
      <c r="E37" s="56"/>
      <c r="F37" s="56"/>
      <c r="G37" s="57"/>
      <c r="H37" s="58">
        <v>17000</v>
      </c>
      <c r="I37" s="59"/>
      <c r="J37" s="54"/>
      <c r="K37" s="57"/>
      <c r="L37" s="58">
        <v>17000</v>
      </c>
      <c r="M37" s="59"/>
    </row>
    <row r="38" spans="1:13" x14ac:dyDescent="0.25">
      <c r="A38" s="61"/>
      <c r="B38" s="30"/>
      <c r="C38" s="55" t="s">
        <v>32</v>
      </c>
      <c r="D38" s="56"/>
      <c r="E38" s="56"/>
      <c r="F38" s="56"/>
      <c r="G38" s="57"/>
      <c r="H38" s="58">
        <v>11400</v>
      </c>
      <c r="I38" s="59"/>
      <c r="J38" s="54"/>
      <c r="K38" s="57"/>
      <c r="L38" s="58">
        <v>9300</v>
      </c>
      <c r="M38" s="59"/>
    </row>
    <row r="39" spans="1:13" x14ac:dyDescent="0.25">
      <c r="A39" s="61"/>
      <c r="B39" s="30"/>
      <c r="C39" s="55" t="s">
        <v>33</v>
      </c>
      <c r="D39" s="56"/>
      <c r="E39" s="56"/>
      <c r="F39" s="56"/>
      <c r="G39" s="57"/>
      <c r="H39" s="58">
        <v>9500</v>
      </c>
      <c r="I39" s="59"/>
      <c r="J39" s="54"/>
      <c r="K39" s="57"/>
      <c r="L39" s="58">
        <v>9500</v>
      </c>
      <c r="M39" s="59"/>
    </row>
    <row r="40" spans="1:13" x14ac:dyDescent="0.25">
      <c r="A40" s="61"/>
      <c r="B40" s="30"/>
      <c r="C40" s="55" t="s">
        <v>34</v>
      </c>
      <c r="D40" s="56"/>
      <c r="E40" s="56"/>
      <c r="F40" s="56"/>
      <c r="G40" s="57"/>
      <c r="H40" s="58">
        <v>1701</v>
      </c>
      <c r="I40" s="59"/>
      <c r="J40" s="54"/>
      <c r="K40" s="57"/>
      <c r="L40" s="58">
        <v>2415</v>
      </c>
      <c r="M40" s="59"/>
    </row>
    <row r="41" spans="1:13" x14ac:dyDescent="0.25">
      <c r="A41" s="61"/>
      <c r="B41" s="30"/>
      <c r="C41" s="73" t="s">
        <v>28</v>
      </c>
      <c r="D41" s="56"/>
      <c r="E41" s="56"/>
      <c r="F41" s="56"/>
      <c r="G41" s="57"/>
      <c r="H41" s="58">
        <v>2000</v>
      </c>
      <c r="I41" s="59"/>
      <c r="J41" s="54"/>
      <c r="K41" s="57"/>
      <c r="L41" s="58">
        <v>2000</v>
      </c>
      <c r="M41" s="59"/>
    </row>
    <row r="42" spans="1:13" x14ac:dyDescent="0.25">
      <c r="A42" s="61"/>
      <c r="B42" s="30"/>
      <c r="C42" s="55" t="s">
        <v>35</v>
      </c>
      <c r="D42" s="56"/>
      <c r="E42" s="56"/>
      <c r="F42" s="56"/>
      <c r="G42" s="57"/>
      <c r="H42" s="58">
        <v>2000</v>
      </c>
      <c r="I42" s="59"/>
      <c r="J42" s="54"/>
      <c r="K42" s="57"/>
      <c r="L42" s="58">
        <v>3000</v>
      </c>
      <c r="M42" s="59"/>
    </row>
    <row r="43" spans="1:13" x14ac:dyDescent="0.25">
      <c r="A43" s="61"/>
      <c r="B43" s="30"/>
      <c r="C43" s="55" t="s">
        <v>36</v>
      </c>
      <c r="D43" s="56"/>
      <c r="E43" s="56"/>
      <c r="F43" s="56"/>
      <c r="G43" s="57"/>
      <c r="H43" s="58">
        <v>1000</v>
      </c>
      <c r="I43" s="59"/>
      <c r="J43" s="54"/>
      <c r="K43" s="57"/>
      <c r="L43" s="58">
        <v>2000</v>
      </c>
      <c r="M43" s="59"/>
    </row>
    <row r="44" spans="1:13" x14ac:dyDescent="0.25">
      <c r="A44" s="61"/>
      <c r="B44" s="30"/>
      <c r="C44" s="30"/>
      <c r="D44" s="30"/>
      <c r="E44" s="30"/>
      <c r="F44" s="30"/>
      <c r="G44" s="32"/>
      <c r="H44" s="4"/>
      <c r="I44" s="60"/>
      <c r="J44" s="54"/>
      <c r="K44" s="32"/>
      <c r="L44" s="4"/>
      <c r="M44" s="60"/>
    </row>
    <row r="45" spans="1:13" x14ac:dyDescent="0.25">
      <c r="A45" s="48"/>
      <c r="B45" s="49" t="s">
        <v>37</v>
      </c>
      <c r="C45" s="50"/>
      <c r="D45" s="50"/>
      <c r="E45" s="50"/>
      <c r="F45" s="50"/>
      <c r="G45" s="51"/>
      <c r="H45" s="52"/>
      <c r="I45" s="53">
        <v>15000</v>
      </c>
      <c r="J45" s="54"/>
      <c r="K45" s="51"/>
      <c r="L45" s="52"/>
      <c r="M45" s="53">
        <f>SUM(L46)</f>
        <v>15000</v>
      </c>
    </row>
    <row r="46" spans="1:13" ht="15.75" thickBot="1" x14ac:dyDescent="0.3">
      <c r="A46" s="74"/>
      <c r="B46" s="75"/>
      <c r="C46" s="76" t="s">
        <v>38</v>
      </c>
      <c r="D46" s="77"/>
      <c r="E46" s="77"/>
      <c r="F46" s="77"/>
      <c r="G46" s="78"/>
      <c r="H46" s="79">
        <v>15000</v>
      </c>
      <c r="I46" s="80"/>
      <c r="J46" s="81"/>
      <c r="K46" s="78"/>
      <c r="L46" s="79">
        <v>15000</v>
      </c>
      <c r="M46" s="80"/>
    </row>
    <row r="47" spans="1:13" ht="15.75" thickBot="1" x14ac:dyDescent="0.3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5.75" thickBot="1" x14ac:dyDescent="0.3">
      <c r="A48" s="82" t="s">
        <v>39</v>
      </c>
      <c r="B48" s="83"/>
      <c r="C48" s="83"/>
      <c r="D48" s="83"/>
      <c r="E48" s="83"/>
      <c r="F48" s="83"/>
      <c r="G48" s="82"/>
      <c r="H48" s="85"/>
      <c r="I48" s="84">
        <f>I4-I11</f>
        <v>38607.949999999953</v>
      </c>
      <c r="J48" s="9"/>
      <c r="K48" s="82"/>
      <c r="L48" s="85"/>
      <c r="M48" s="84">
        <f>M4-M11</f>
        <v>0</v>
      </c>
    </row>
  </sheetData>
  <mergeCells count="4">
    <mergeCell ref="A1:I1"/>
    <mergeCell ref="G3:I3"/>
    <mergeCell ref="K3:M3"/>
    <mergeCell ref="D4:E4"/>
  </mergeCells>
  <pageMargins left="0.7" right="0.7" top="0.75" bottom="0.75" header="0.3" footer="0.3"/>
  <pageSetup paperSize="166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showGridLines="0" tabSelected="1" workbookViewId="0">
      <pane ySplit="3" topLeftCell="A4" activePane="bottomLeft" state="frozen"/>
      <selection pane="bottomLeft" activeCell="P7" sqref="P7"/>
    </sheetView>
  </sheetViews>
  <sheetFormatPr defaultRowHeight="15" x14ac:dyDescent="0.25"/>
  <cols>
    <col min="7" max="7" width="5.7109375" customWidth="1"/>
    <col min="8" max="8" width="10.5703125" customWidth="1"/>
    <col min="9" max="9" width="11.28515625" customWidth="1"/>
    <col min="10" max="10" width="2.7109375" customWidth="1"/>
    <col min="11" max="11" width="5.7109375" customWidth="1"/>
    <col min="12" max="13" width="10.5703125" customWidth="1"/>
  </cols>
  <sheetData>
    <row r="1" spans="1:13" ht="27" thickBot="1" x14ac:dyDescent="0.45">
      <c r="A1" s="98" t="s">
        <v>43</v>
      </c>
      <c r="B1" s="99"/>
      <c r="C1" s="99"/>
      <c r="D1" s="99"/>
      <c r="E1" s="99"/>
      <c r="F1" s="99"/>
      <c r="G1" s="99"/>
      <c r="H1" s="99"/>
      <c r="I1" s="100"/>
      <c r="J1" s="1"/>
      <c r="K1" s="1"/>
      <c r="L1" s="2"/>
      <c r="M1" s="2"/>
    </row>
    <row r="2" spans="1:13" ht="15.75" thickBot="1" x14ac:dyDescent="0.3">
      <c r="A2" s="3"/>
      <c r="B2" s="3"/>
      <c r="C2" s="3"/>
      <c r="D2" s="3"/>
      <c r="E2" s="3"/>
      <c r="F2" s="3"/>
      <c r="G2" s="5"/>
      <c r="H2" s="6"/>
      <c r="I2" s="7"/>
      <c r="J2" s="7"/>
      <c r="K2" s="5"/>
      <c r="L2" s="6"/>
      <c r="M2" s="7"/>
    </row>
    <row r="3" spans="1:13" ht="15.75" thickBot="1" x14ac:dyDescent="0.3">
      <c r="A3" s="8"/>
      <c r="B3" s="8"/>
      <c r="C3" s="8"/>
      <c r="D3" s="8"/>
      <c r="E3" s="8"/>
      <c r="F3" s="8"/>
      <c r="G3" s="101" t="s">
        <v>40</v>
      </c>
      <c r="H3" s="102"/>
      <c r="I3" s="103"/>
      <c r="J3" s="9"/>
      <c r="K3" s="104" t="s">
        <v>41</v>
      </c>
      <c r="L3" s="105"/>
      <c r="M3" s="106"/>
    </row>
    <row r="4" spans="1:13" ht="16.5" thickBot="1" x14ac:dyDescent="0.3">
      <c r="A4" s="10" t="s">
        <v>1</v>
      </c>
      <c r="B4" s="11"/>
      <c r="C4" s="12"/>
      <c r="D4" s="107"/>
      <c r="E4" s="107"/>
      <c r="F4" s="86"/>
      <c r="G4" s="14"/>
      <c r="H4" s="15"/>
      <c r="I4" s="16">
        <f>SUM(H5:H10)</f>
        <v>517000</v>
      </c>
      <c r="J4" s="9"/>
      <c r="K4" s="14"/>
      <c r="L4" s="15"/>
      <c r="M4" s="16">
        <f>SUM(L5:L10)</f>
        <v>401360</v>
      </c>
    </row>
    <row r="5" spans="1:13" x14ac:dyDescent="0.25">
      <c r="A5" s="17"/>
      <c r="B5" s="18" t="s">
        <v>44</v>
      </c>
      <c r="C5" s="19"/>
      <c r="D5" s="20"/>
      <c r="E5" s="20"/>
      <c r="F5" s="20"/>
      <c r="G5" s="21"/>
      <c r="H5" s="22">
        <v>96000</v>
      </c>
      <c r="I5" s="23"/>
      <c r="J5" s="9"/>
      <c r="K5" s="21"/>
      <c r="L5" s="22">
        <v>138360</v>
      </c>
      <c r="M5" s="23"/>
    </row>
    <row r="6" spans="1:13" x14ac:dyDescent="0.25">
      <c r="A6" s="17"/>
      <c r="B6" s="24" t="s">
        <v>45</v>
      </c>
      <c r="C6" s="25"/>
      <c r="D6" s="26"/>
      <c r="E6" s="26"/>
      <c r="F6" s="26"/>
      <c r="G6" s="27"/>
      <c r="H6" s="28">
        <v>85000</v>
      </c>
      <c r="I6" s="29"/>
      <c r="J6" s="9"/>
      <c r="K6" s="27"/>
      <c r="L6" s="28">
        <v>110000</v>
      </c>
      <c r="M6" s="29"/>
    </row>
    <row r="7" spans="1:13" x14ac:dyDescent="0.25">
      <c r="A7" s="17"/>
      <c r="B7" s="24" t="s">
        <v>46</v>
      </c>
      <c r="C7" s="26"/>
      <c r="D7" s="26"/>
      <c r="E7" s="26"/>
      <c r="F7" s="26"/>
      <c r="G7" s="27"/>
      <c r="H7" s="28">
        <v>244000</v>
      </c>
      <c r="I7" s="33"/>
      <c r="J7" s="9"/>
      <c r="K7" s="27"/>
      <c r="L7" s="28">
        <v>79000</v>
      </c>
      <c r="M7" s="33"/>
    </row>
    <row r="8" spans="1:13" x14ac:dyDescent="0.25">
      <c r="A8" s="17"/>
      <c r="B8" s="24" t="s">
        <v>47</v>
      </c>
      <c r="C8" s="26"/>
      <c r="D8" s="26"/>
      <c r="E8" s="26"/>
      <c r="F8" s="26"/>
      <c r="G8" s="27"/>
      <c r="H8" s="28">
        <v>37000</v>
      </c>
      <c r="I8" s="33"/>
      <c r="J8" s="9"/>
      <c r="K8" s="27"/>
      <c r="L8" s="28">
        <v>8000</v>
      </c>
      <c r="M8" s="33"/>
    </row>
    <row r="9" spans="1:13" x14ac:dyDescent="0.25">
      <c r="A9" s="17"/>
      <c r="B9" s="24" t="s">
        <v>48</v>
      </c>
      <c r="C9" s="26"/>
      <c r="D9" s="26"/>
      <c r="E9" s="26"/>
      <c r="F9" s="26"/>
      <c r="G9" s="27"/>
      <c r="H9" s="28">
        <v>0</v>
      </c>
      <c r="I9" s="33"/>
      <c r="J9" s="9"/>
      <c r="K9" s="27"/>
      <c r="L9" s="28">
        <v>11000</v>
      </c>
      <c r="M9" s="33"/>
    </row>
    <row r="10" spans="1:13" ht="15.75" thickBot="1" x14ac:dyDescent="0.3">
      <c r="A10" s="35"/>
      <c r="B10" s="36" t="s">
        <v>49</v>
      </c>
      <c r="C10" s="37"/>
      <c r="D10" s="38"/>
      <c r="E10" s="37"/>
      <c r="F10" s="37"/>
      <c r="G10" s="39"/>
      <c r="H10" s="40">
        <v>55000</v>
      </c>
      <c r="I10" s="41"/>
      <c r="J10" s="9"/>
      <c r="K10" s="39"/>
      <c r="L10" s="40">
        <v>55000</v>
      </c>
      <c r="M10" s="41"/>
    </row>
    <row r="11" spans="1:13" ht="15.75" thickBot="1" x14ac:dyDescent="0.3">
      <c r="A11" s="17"/>
      <c r="B11" s="30"/>
      <c r="C11" s="34"/>
      <c r="D11" s="30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thickBot="1" x14ac:dyDescent="0.3">
      <c r="A12" s="42" t="s">
        <v>8</v>
      </c>
      <c r="B12" s="43"/>
      <c r="C12" s="44"/>
      <c r="D12" s="44"/>
      <c r="E12" s="44"/>
      <c r="F12" s="44"/>
      <c r="G12" s="45"/>
      <c r="H12" s="46"/>
      <c r="I12" s="47">
        <f>SUM(I13:I27)</f>
        <v>508343</v>
      </c>
      <c r="J12" s="9"/>
      <c r="K12" s="45"/>
      <c r="L12" s="46"/>
      <c r="M12" s="47">
        <f>SUM(M13:M27)</f>
        <v>396054</v>
      </c>
    </row>
    <row r="13" spans="1:13" x14ac:dyDescent="0.25">
      <c r="A13" s="93"/>
      <c r="B13" s="94" t="s">
        <v>9</v>
      </c>
      <c r="C13" s="95"/>
      <c r="D13" s="95"/>
      <c r="E13" s="95"/>
      <c r="F13" s="95"/>
      <c r="G13" s="87"/>
      <c r="H13" s="88"/>
      <c r="I13" s="89">
        <v>257693</v>
      </c>
      <c r="J13" s="54"/>
      <c r="K13" s="87"/>
      <c r="L13" s="88"/>
      <c r="M13" s="89">
        <v>175550</v>
      </c>
    </row>
    <row r="14" spans="1:13" x14ac:dyDescent="0.25">
      <c r="A14" s="61"/>
      <c r="B14" s="49" t="s">
        <v>50</v>
      </c>
      <c r="C14" s="50"/>
      <c r="D14" s="50"/>
      <c r="E14" s="50"/>
      <c r="F14" s="50"/>
      <c r="G14" s="51"/>
      <c r="H14" s="52"/>
      <c r="I14" s="53">
        <f>I4*0.15</f>
        <v>77550</v>
      </c>
      <c r="J14" s="54"/>
      <c r="K14" s="51"/>
      <c r="L14" s="52"/>
      <c r="M14" s="53">
        <v>60204</v>
      </c>
    </row>
    <row r="15" spans="1:13" x14ac:dyDescent="0.25">
      <c r="A15" s="61"/>
      <c r="B15" s="49" t="s">
        <v>51</v>
      </c>
      <c r="C15" s="50"/>
      <c r="D15" s="50"/>
      <c r="E15" s="50"/>
      <c r="F15" s="50"/>
      <c r="G15" s="51"/>
      <c r="H15" s="52"/>
      <c r="I15" s="53">
        <v>30000</v>
      </c>
      <c r="J15" s="54"/>
      <c r="K15" s="51"/>
      <c r="L15" s="52"/>
      <c r="M15" s="53">
        <v>30000</v>
      </c>
    </row>
    <row r="16" spans="1:13" x14ac:dyDescent="0.25">
      <c r="A16" s="61"/>
      <c r="B16" s="49" t="s">
        <v>52</v>
      </c>
      <c r="C16" s="50"/>
      <c r="D16" s="50"/>
      <c r="E16" s="50"/>
      <c r="F16" s="50"/>
      <c r="G16" s="51"/>
      <c r="H16" s="52"/>
      <c r="I16" s="53">
        <v>25000</v>
      </c>
      <c r="J16" s="54"/>
      <c r="K16" s="51"/>
      <c r="L16" s="52"/>
      <c r="M16" s="53">
        <v>25000</v>
      </c>
    </row>
    <row r="17" spans="1:13" x14ac:dyDescent="0.25">
      <c r="A17" s="61"/>
      <c r="B17" s="49" t="s">
        <v>53</v>
      </c>
      <c r="C17" s="50"/>
      <c r="D17" s="50"/>
      <c r="E17" s="50"/>
      <c r="F17" s="50"/>
      <c r="G17" s="51"/>
      <c r="H17" s="52"/>
      <c r="I17" s="53">
        <v>16000</v>
      </c>
      <c r="J17" s="54"/>
      <c r="K17" s="51"/>
      <c r="L17" s="52"/>
      <c r="M17" s="53">
        <v>16000</v>
      </c>
    </row>
    <row r="18" spans="1:13" x14ac:dyDescent="0.25">
      <c r="A18" s="61"/>
      <c r="B18" s="49" t="s">
        <v>54</v>
      </c>
      <c r="C18" s="50"/>
      <c r="D18" s="50"/>
      <c r="E18" s="50"/>
      <c r="F18" s="50"/>
      <c r="G18" s="51"/>
      <c r="H18" s="52"/>
      <c r="I18" s="53">
        <v>24200</v>
      </c>
      <c r="J18" s="54"/>
      <c r="K18" s="51"/>
      <c r="L18" s="52"/>
      <c r="M18" s="53">
        <v>24200</v>
      </c>
    </row>
    <row r="19" spans="1:13" x14ac:dyDescent="0.25">
      <c r="A19" s="61"/>
      <c r="B19" s="49" t="s">
        <v>55</v>
      </c>
      <c r="C19" s="50"/>
      <c r="D19" s="50"/>
      <c r="E19" s="50"/>
      <c r="F19" s="50"/>
      <c r="G19" s="51"/>
      <c r="H19" s="52"/>
      <c r="I19" s="53">
        <v>35400</v>
      </c>
      <c r="J19" s="54"/>
      <c r="K19" s="51"/>
      <c r="L19" s="52"/>
      <c r="M19" s="53">
        <v>28600</v>
      </c>
    </row>
    <row r="20" spans="1:13" x14ac:dyDescent="0.25">
      <c r="A20" s="61"/>
      <c r="B20" s="49" t="s">
        <v>56</v>
      </c>
      <c r="C20" s="50"/>
      <c r="D20" s="50"/>
      <c r="E20" s="50"/>
      <c r="F20" s="50"/>
      <c r="G20" s="51"/>
      <c r="H20" s="52"/>
      <c r="I20" s="53">
        <v>14000</v>
      </c>
      <c r="J20" s="54"/>
      <c r="K20" s="51"/>
      <c r="L20" s="52"/>
      <c r="M20" s="53">
        <v>14000</v>
      </c>
    </row>
    <row r="21" spans="1:13" x14ac:dyDescent="0.25">
      <c r="A21" s="61"/>
      <c r="B21" s="49" t="s">
        <v>57</v>
      </c>
      <c r="C21" s="50"/>
      <c r="D21" s="50"/>
      <c r="E21" s="50"/>
      <c r="F21" s="50"/>
      <c r="G21" s="51"/>
      <c r="H21" s="52"/>
      <c r="I21" s="53">
        <v>10000</v>
      </c>
      <c r="J21" s="54"/>
      <c r="K21" s="51"/>
      <c r="L21" s="52"/>
      <c r="M21" s="53">
        <v>10000</v>
      </c>
    </row>
    <row r="22" spans="1:13" x14ac:dyDescent="0.25">
      <c r="A22" s="61"/>
      <c r="B22" s="49" t="s">
        <v>58</v>
      </c>
      <c r="C22" s="50"/>
      <c r="D22" s="50"/>
      <c r="E22" s="50"/>
      <c r="F22" s="50"/>
      <c r="G22" s="51"/>
      <c r="H22" s="52"/>
      <c r="I22" s="53">
        <v>5000</v>
      </c>
      <c r="J22" s="54"/>
      <c r="K22" s="51"/>
      <c r="L22" s="52"/>
      <c r="M22" s="53">
        <v>0</v>
      </c>
    </row>
    <row r="23" spans="1:13" x14ac:dyDescent="0.25">
      <c r="A23" s="61"/>
      <c r="B23" s="49" t="s">
        <v>59</v>
      </c>
      <c r="C23" s="50"/>
      <c r="D23" s="50"/>
      <c r="E23" s="50"/>
      <c r="F23" s="50"/>
      <c r="G23" s="51"/>
      <c r="H23" s="52"/>
      <c r="I23" s="53">
        <v>1000</v>
      </c>
      <c r="J23" s="54"/>
      <c r="K23" s="51"/>
      <c r="L23" s="52"/>
      <c r="M23" s="53">
        <v>0</v>
      </c>
    </row>
    <row r="24" spans="1:13" x14ac:dyDescent="0.25">
      <c r="A24" s="61"/>
      <c r="B24" s="49" t="s">
        <v>60</v>
      </c>
      <c r="C24" s="50"/>
      <c r="D24" s="50"/>
      <c r="E24" s="50"/>
      <c r="F24" s="50"/>
      <c r="G24" s="51"/>
      <c r="H24" s="52"/>
      <c r="I24" s="53">
        <v>2500</v>
      </c>
      <c r="J24" s="54"/>
      <c r="K24" s="51"/>
      <c r="L24" s="52"/>
      <c r="M24" s="53">
        <v>2500</v>
      </c>
    </row>
    <row r="25" spans="1:13" x14ac:dyDescent="0.25">
      <c r="A25" s="48"/>
      <c r="B25" s="49" t="s">
        <v>61</v>
      </c>
      <c r="C25" s="50"/>
      <c r="D25" s="50"/>
      <c r="E25" s="50"/>
      <c r="F25" s="50"/>
      <c r="G25" s="51"/>
      <c r="H25" s="52"/>
      <c r="I25" s="53">
        <v>5000</v>
      </c>
      <c r="J25" s="54"/>
      <c r="K25" s="51"/>
      <c r="L25" s="52"/>
      <c r="M25" s="53">
        <v>5000</v>
      </c>
    </row>
    <row r="26" spans="1:13" x14ac:dyDescent="0.25">
      <c r="A26" s="48"/>
      <c r="B26" s="49" t="s">
        <v>28</v>
      </c>
      <c r="C26" s="50"/>
      <c r="D26" s="50"/>
      <c r="E26" s="50"/>
      <c r="F26" s="50"/>
      <c r="G26" s="51"/>
      <c r="H26" s="52"/>
      <c r="I26" s="53">
        <v>5000</v>
      </c>
      <c r="J26" s="54"/>
      <c r="K26" s="51"/>
      <c r="L26" s="52"/>
      <c r="M26" s="53">
        <v>5000</v>
      </c>
    </row>
    <row r="27" spans="1:13" ht="15.75" thickBot="1" x14ac:dyDescent="0.3">
      <c r="A27" s="74"/>
      <c r="B27" s="96"/>
      <c r="C27" s="97"/>
      <c r="D27" s="96"/>
      <c r="E27" s="96"/>
      <c r="F27" s="96"/>
      <c r="G27" s="90"/>
      <c r="H27" s="91"/>
      <c r="I27" s="92"/>
      <c r="J27" s="54"/>
      <c r="K27" s="90"/>
      <c r="L27" s="91"/>
      <c r="M27" s="92"/>
    </row>
    <row r="28" spans="1:13" ht="15.75" thickBot="1" x14ac:dyDescent="0.3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5.75" thickBot="1" x14ac:dyDescent="0.3">
      <c r="A29" s="82" t="s">
        <v>39</v>
      </c>
      <c r="B29" s="83"/>
      <c r="C29" s="83"/>
      <c r="D29" s="83"/>
      <c r="E29" s="83"/>
      <c r="F29" s="83"/>
      <c r="G29" s="82"/>
      <c r="H29" s="85"/>
      <c r="I29" s="84">
        <f>I4-I12</f>
        <v>8657</v>
      </c>
      <c r="J29" s="9"/>
      <c r="K29" s="82"/>
      <c r="L29" s="85"/>
      <c r="M29" s="84">
        <f>M4-M12</f>
        <v>5306</v>
      </c>
    </row>
  </sheetData>
  <mergeCells count="4">
    <mergeCell ref="A1:I1"/>
    <mergeCell ref="G3:I3"/>
    <mergeCell ref="K3:M3"/>
    <mergeCell ref="D4:E4"/>
  </mergeCells>
  <pageMargins left="0.7" right="0.7" top="0.75" bottom="0.75" header="0.3" footer="0.3"/>
  <pageSetup paperSize="1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PCC</vt:lpstr>
      <vt:lpstr>CCK</vt:lpstr>
    </vt:vector>
  </TitlesOfParts>
  <Company>Finning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Stinchcombe</dc:creator>
  <cp:lastModifiedBy>POUSETT, JORDAN</cp:lastModifiedBy>
  <cp:lastPrinted>2020-11-17T20:38:51Z</cp:lastPrinted>
  <dcterms:created xsi:type="dcterms:W3CDTF">2020-11-16T22:37:11Z</dcterms:created>
  <dcterms:modified xsi:type="dcterms:W3CDTF">2020-11-17T20:40:15Z</dcterms:modified>
</cp:coreProperties>
</file>